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CONTROLE E ARRECADAÇÃO" sheetId="1" r:id="rId1"/>
    <sheet name="APOSENTADOS E PENSIONISTAS" sheetId="2" r:id="rId2"/>
  </sheets>
  <definedNames>
    <definedName name="_xlnm.Print_Area" localSheetId="1">'APOSENTADOS E PENSIONISTAS'!$A$1:$G$71</definedName>
    <definedName name="_xlnm.Print_Area" localSheetId="0">'CONTROLE E ARRECADAÇÃO'!$A$1:$G$69</definedName>
    <definedName name="Excel_BuiltIn_Print_Area_1_1">'CONTROLE E ARRECADAÇÃO'!$A$1:$G$70</definedName>
    <definedName name="Excel_BuiltIn_Print_Area_1_11">'CONTROLE E ARRECADAÇÃO'!$A$4:$G$69</definedName>
    <definedName name="Excel_BuiltIn_Print_Area_2_1">'APOSENTADOS E PENSIONISTAS'!$A$4:$G$71</definedName>
  </definedNames>
  <calcPr fullCalcOnLoad="1"/>
</workbook>
</file>

<file path=xl/sharedStrings.xml><?xml version="1.0" encoding="utf-8"?>
<sst xmlns="http://schemas.openxmlformats.org/spreadsheetml/2006/main" count="294" uniqueCount="99">
  <si>
    <t>DIVISÃO DE ADMINISTRAÇÃO DE CARTEIRAS AUTÔNOMAS</t>
  </si>
  <si>
    <t>CARTEIRA DE PREVIDÊNCIA DAS SERVENTIAS NÃO OFICIALIZADAS DA JUSTIÇA DO ESTADO</t>
  </si>
  <si>
    <t>CONTROLE E ARRECADAÇÃO</t>
  </si>
  <si>
    <t>DECRETO ESTADUAL Nº 28 DE 05/04/88 - DOE 06/04/88</t>
  </si>
  <si>
    <t>LEI DA CARTEIRA: 10.393/1970</t>
  </si>
  <si>
    <t>LEI ESTADUAL Nº 5.651 DE 30/04/87 - DOE 01/05/88</t>
  </si>
  <si>
    <t>MEDIDA PROVISÓRIA Nº 421, DE 29/02/2008.</t>
  </si>
  <si>
    <t>Disponibilizada a partir de 01/09/2008</t>
  </si>
  <si>
    <t>SALÁRIO MÍNIMO:</t>
  </si>
  <si>
    <t xml:space="preserve">A PARTIR DE: </t>
  </si>
  <si>
    <t>VARIAÇÃO:</t>
  </si>
  <si>
    <r>
      <t xml:space="preserve">  </t>
    </r>
    <r>
      <rPr>
        <b/>
        <sz val="10"/>
        <rFont val="Arial"/>
        <family val="2"/>
      </rPr>
      <t>ARTIGO 45      ARTIGO 48</t>
    </r>
  </si>
  <si>
    <t>ENTRÂNCIA</t>
  </si>
  <si>
    <t>COMARCA/CARGO</t>
  </si>
  <si>
    <t>REMUN. BASE SALÁRIO MÍNIMO</t>
  </si>
  <si>
    <t>REMUN. BASE</t>
  </si>
  <si>
    <t>9,3%</t>
  </si>
  <si>
    <t>IAMSPE 2%</t>
  </si>
  <si>
    <t>COMARCA/A</t>
  </si>
  <si>
    <t>SERVENTUÁRIO</t>
  </si>
  <si>
    <t>********************</t>
  </si>
  <si>
    <t>080A01</t>
  </si>
  <si>
    <t>MÊS</t>
  </si>
  <si>
    <t>VALOR</t>
  </si>
  <si>
    <t>SUBSTITUTO (antigo Oficial Maior)</t>
  </si>
  <si>
    <t>080A02</t>
  </si>
  <si>
    <t>ABR/2002 A ABR/2003</t>
  </si>
  <si>
    <t>ESCREVENTE</t>
  </si>
  <si>
    <t>080A03</t>
  </si>
  <si>
    <t>MAI</t>
  </si>
  <si>
    <t>080</t>
  </si>
  <si>
    <t>AUXILIAR</t>
  </si>
  <si>
    <t>080A04</t>
  </si>
  <si>
    <t>JUN</t>
  </si>
  <si>
    <t>DISTRITO/C</t>
  </si>
  <si>
    <t>JUL</t>
  </si>
  <si>
    <t>ESPECIAL</t>
  </si>
  <si>
    <t>080C01</t>
  </si>
  <si>
    <t>AGO</t>
  </si>
  <si>
    <t>080C02</t>
  </si>
  <si>
    <t>SET</t>
  </si>
  <si>
    <t>080C03</t>
  </si>
  <si>
    <t>OUT</t>
  </si>
  <si>
    <t>080C04</t>
  </si>
  <si>
    <t>NOV</t>
  </si>
  <si>
    <t>DEZ</t>
  </si>
  <si>
    <t>081A01</t>
  </si>
  <si>
    <t>JAN</t>
  </si>
  <si>
    <t>081A02</t>
  </si>
  <si>
    <t>FEV</t>
  </si>
  <si>
    <t>081A03</t>
  </si>
  <si>
    <t>MAR</t>
  </si>
  <si>
    <t>081A04</t>
  </si>
  <si>
    <t>ABR</t>
  </si>
  <si>
    <t>081</t>
  </si>
  <si>
    <t>MUNICÍPIO/B</t>
  </si>
  <si>
    <t>3ª ENTRÂNCIA</t>
  </si>
  <si>
    <t>081B01</t>
  </si>
  <si>
    <t>081B02</t>
  </si>
  <si>
    <t>081B03</t>
  </si>
  <si>
    <t>081B04</t>
  </si>
  <si>
    <t>081C01</t>
  </si>
  <si>
    <t>081C02</t>
  </si>
  <si>
    <t>081C03</t>
  </si>
  <si>
    <t>081C04</t>
  </si>
  <si>
    <t>082A01</t>
  </si>
  <si>
    <t>082A02</t>
  </si>
  <si>
    <t>082A03</t>
  </si>
  <si>
    <t>082A04</t>
  </si>
  <si>
    <t>082</t>
  </si>
  <si>
    <t>2ª ENTRÂNCIA</t>
  </si>
  <si>
    <t>082B01</t>
  </si>
  <si>
    <t>082B02</t>
  </si>
  <si>
    <t>082B03</t>
  </si>
  <si>
    <t>082B04</t>
  </si>
  <si>
    <t>082C01</t>
  </si>
  <si>
    <t>082C02</t>
  </si>
  <si>
    <t>082C03</t>
  </si>
  <si>
    <t>082C04</t>
  </si>
  <si>
    <t>083A01</t>
  </si>
  <si>
    <t>083A02</t>
  </si>
  <si>
    <t>083A03</t>
  </si>
  <si>
    <t>083A04</t>
  </si>
  <si>
    <t>083</t>
  </si>
  <si>
    <t>1ª ENTRÂNCIA</t>
  </si>
  <si>
    <t>083B01</t>
  </si>
  <si>
    <t>083B02</t>
  </si>
  <si>
    <t>083B03</t>
  </si>
  <si>
    <t>083B04</t>
  </si>
  <si>
    <t>083C01</t>
  </si>
  <si>
    <t>083C02</t>
  </si>
  <si>
    <t>083C03</t>
  </si>
  <si>
    <t>083C04</t>
  </si>
  <si>
    <t>Disponibilizado a partir de 01/09/2008 por determinação</t>
  </si>
  <si>
    <t>judicial.</t>
  </si>
  <si>
    <t>APOSENTADOS E PENSIONISTAS</t>
  </si>
  <si>
    <t>Nº S.M.</t>
  </si>
  <si>
    <t>PENSÃO MENSAL</t>
  </si>
  <si>
    <t>,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</si>
</sst>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_);_(* \(#,##0.00\);_(* \-??_);_(@_)"/>
    <numFmt numFmtId="165" formatCode="&quot;R$ &quot;#,##0.00;[Red]&quot;-R$ &quot;#,##0.00"/>
    <numFmt numFmtId="166" formatCode="dd/mmmm/yyyy"/>
    <numFmt numFmtId="167" formatCode="&quot;R$&quot;#,##0.00"/>
    <numFmt numFmtId="168" formatCode="[$R$-416]\ #,##0.00;[Red]\-[$R$-416]\ #,##0.00"/>
  </numFmts>
  <fonts count="17">
    <font>
      <sz val="10"/>
      <name val="Arial"/>
      <family val="2"/>
    </font>
    <font>
      <b/>
      <sz val="12"/>
      <color indexed="58"/>
      <name val="Arial"/>
      <family val="2"/>
    </font>
    <font>
      <sz val="10"/>
      <color indexed="58"/>
      <name val="Arial"/>
      <family val="2"/>
    </font>
    <font>
      <b/>
      <i/>
      <sz val="9"/>
      <color indexed="58"/>
      <name val="Arial"/>
      <family val="2"/>
    </font>
    <font>
      <b/>
      <sz val="10"/>
      <color indexed="58"/>
      <name val="Arial"/>
      <family val="2"/>
    </font>
    <font>
      <sz val="10"/>
      <color indexed="18"/>
      <name val="Arial"/>
      <family val="2"/>
    </font>
    <font>
      <b/>
      <sz val="11"/>
      <color indexed="16"/>
      <name val="Arial"/>
      <family val="2"/>
    </font>
    <font>
      <b/>
      <sz val="10"/>
      <color indexed="16"/>
      <name val="Arial"/>
      <family val="2"/>
    </font>
    <font>
      <b/>
      <sz val="10"/>
      <color indexed="18"/>
      <name val="Arial"/>
      <family val="2"/>
    </font>
    <font>
      <sz val="10"/>
      <name val="Lucida Sans Unicode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u val="single"/>
      <sz val="10.5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8"/>
      </left>
      <right style="medium">
        <color indexed="39"/>
      </right>
      <top style="medium">
        <color indexed="18"/>
      </top>
      <bottom style="medium">
        <color indexed="18"/>
      </bottom>
    </border>
    <border>
      <left style="medium">
        <color indexed="39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8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thin">
        <color indexed="8"/>
      </top>
      <bottom style="thin">
        <color indexed="8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thin">
        <color indexed="8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medium">
        <color indexed="40"/>
      </left>
      <right>
        <color indexed="63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8"/>
      </bottom>
    </border>
    <border>
      <left style="medium">
        <color indexed="39"/>
      </left>
      <right style="medium">
        <color indexed="39"/>
      </right>
      <top style="medium">
        <color indexed="8"/>
      </top>
      <bottom>
        <color indexed="63"/>
      </bottom>
    </border>
    <border>
      <left style="medium">
        <color indexed="39"/>
      </left>
      <right style="medium">
        <color indexed="39"/>
      </right>
      <top style="medium">
        <color indexed="8"/>
      </top>
      <bottom style="thin">
        <color indexed="8"/>
      </bottom>
    </border>
    <border>
      <left style="medium">
        <color indexed="39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medium">
        <color indexed="39"/>
      </right>
      <top style="thin">
        <color indexed="8"/>
      </top>
      <bottom style="thin">
        <color indexed="8"/>
      </bottom>
    </border>
    <border>
      <left style="medium">
        <color indexed="39"/>
      </left>
      <right style="medium">
        <color indexed="39"/>
      </right>
      <top>
        <color indexed="63"/>
      </top>
      <bottom style="medium">
        <color indexed="8"/>
      </bottom>
    </border>
    <border>
      <left style="medium">
        <color indexed="39"/>
      </left>
      <right style="medium">
        <color indexed="39"/>
      </right>
      <top style="thin">
        <color indexed="8"/>
      </top>
      <bottom style="thick">
        <color indexed="8"/>
      </bottom>
    </border>
    <border>
      <left style="medium">
        <color indexed="39"/>
      </left>
      <right style="medium">
        <color indexed="39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Alignment="0" applyProtection="0"/>
    <xf numFmtId="41" fontId="0" fillId="0" borderId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2" borderId="1" xfId="0" applyFont="1" applyFill="1" applyBorder="1" applyAlignment="1">
      <alignment horizontal="center"/>
    </xf>
    <xf numFmtId="165" fontId="6" fillId="2" borderId="1" xfId="18" applyNumberFormat="1" applyFont="1" applyFill="1" applyBorder="1" applyAlignment="1" applyProtection="1">
      <alignment horizontal="left"/>
      <protection/>
    </xf>
    <xf numFmtId="166" fontId="7" fillId="2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10" fontId="7" fillId="2" borderId="1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top" wrapText="1"/>
    </xf>
    <xf numFmtId="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/>
    </xf>
    <xf numFmtId="0" fontId="11" fillId="3" borderId="5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2" borderId="6" xfId="0" applyFont="1" applyFill="1" applyBorder="1" applyAlignment="1">
      <alignment/>
    </xf>
    <xf numFmtId="0" fontId="2" fillId="0" borderId="7" xfId="0" applyFont="1" applyBorder="1" applyAlignment="1">
      <alignment/>
    </xf>
    <xf numFmtId="2" fontId="2" fillId="0" borderId="7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168" fontId="4" fillId="0" borderId="7" xfId="0" applyNumberFormat="1" applyFont="1" applyBorder="1" applyAlignment="1">
      <alignment/>
    </xf>
    <xf numFmtId="0" fontId="0" fillId="4" borderId="0" xfId="0" applyFont="1" applyFill="1" applyBorder="1" applyAlignment="1">
      <alignment/>
    </xf>
    <xf numFmtId="4" fontId="0" fillId="4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/>
    </xf>
    <xf numFmtId="2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168" fontId="0" fillId="0" borderId="7" xfId="0" applyNumberFormat="1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9" xfId="0" applyFont="1" applyBorder="1" applyAlignment="1">
      <alignment/>
    </xf>
    <xf numFmtId="2" fontId="2" fillId="0" borderId="9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168" fontId="4" fillId="0" borderId="9" xfId="0" applyNumberFormat="1" applyFont="1" applyBorder="1" applyAlignment="1">
      <alignment/>
    </xf>
    <xf numFmtId="0" fontId="11" fillId="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4" borderId="11" xfId="0" applyFont="1" applyFill="1" applyBorder="1" applyAlignment="1">
      <alignment/>
    </xf>
    <xf numFmtId="4" fontId="0" fillId="4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2" fillId="2" borderId="12" xfId="0" applyFont="1" applyFill="1" applyBorder="1" applyAlignment="1">
      <alignment horizontal="right"/>
    </xf>
    <xf numFmtId="165" fontId="12" fillId="2" borderId="12" xfId="18" applyNumberFormat="1" applyFont="1" applyFill="1" applyBorder="1" applyAlignment="1" applyProtection="1">
      <alignment horizontal="left"/>
      <protection/>
    </xf>
    <xf numFmtId="166" fontId="12" fillId="2" borderId="12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/>
    </xf>
    <xf numFmtId="0" fontId="12" fillId="2" borderId="13" xfId="0" applyFont="1" applyFill="1" applyBorder="1" applyAlignment="1">
      <alignment/>
    </xf>
    <xf numFmtId="10" fontId="12" fillId="2" borderId="14" xfId="0" applyNumberFormat="1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/>
    </xf>
    <xf numFmtId="0" fontId="12" fillId="2" borderId="15" xfId="0" applyFont="1" applyFill="1" applyBorder="1" applyAlignment="1">
      <alignment horizontal="justify" vertical="top"/>
    </xf>
    <xf numFmtId="0" fontId="12" fillId="2" borderId="15" xfId="0" applyFont="1" applyFill="1" applyBorder="1" applyAlignment="1">
      <alignment horizontal="center" vertical="top"/>
    </xf>
    <xf numFmtId="9" fontId="12" fillId="2" borderId="15" xfId="0" applyNumberFormat="1" applyFont="1" applyFill="1" applyBorder="1" applyAlignment="1">
      <alignment horizontal="center" vertical="center"/>
    </xf>
    <xf numFmtId="49" fontId="12" fillId="2" borderId="15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/>
    </xf>
    <xf numFmtId="0" fontId="15" fillId="3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2" borderId="18" xfId="0" applyFont="1" applyFill="1" applyBorder="1" applyAlignment="1">
      <alignment/>
    </xf>
    <xf numFmtId="0" fontId="16" fillId="0" borderId="19" xfId="0" applyFont="1" applyBorder="1" applyAlignment="1">
      <alignment/>
    </xf>
    <xf numFmtId="2" fontId="16" fillId="0" borderId="19" xfId="0" applyNumberFormat="1" applyFont="1" applyBorder="1" applyAlignment="1">
      <alignment/>
    </xf>
    <xf numFmtId="4" fontId="16" fillId="0" borderId="19" xfId="0" applyNumberFormat="1" applyFont="1" applyBorder="1" applyAlignment="1">
      <alignment/>
    </xf>
    <xf numFmtId="168" fontId="16" fillId="0" borderId="19" xfId="0" applyNumberFormat="1" applyFont="1" applyBorder="1" applyAlignment="1">
      <alignment/>
    </xf>
    <xf numFmtId="49" fontId="12" fillId="2" borderId="18" xfId="0" applyNumberFormat="1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5" fillId="3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16" fillId="0" borderId="21" xfId="0" applyFont="1" applyBorder="1" applyAlignment="1">
      <alignment/>
    </xf>
    <xf numFmtId="2" fontId="16" fillId="0" borderId="21" xfId="0" applyNumberFormat="1" applyFont="1" applyBorder="1" applyAlignment="1">
      <alignment/>
    </xf>
    <xf numFmtId="4" fontId="16" fillId="0" borderId="21" xfId="0" applyNumberFormat="1" applyFont="1" applyBorder="1" applyAlignment="1">
      <alignment/>
    </xf>
    <xf numFmtId="168" fontId="16" fillId="0" borderId="21" xfId="0" applyNumberFormat="1" applyFont="1" applyBorder="1" applyAlignment="1">
      <alignment/>
    </xf>
    <xf numFmtId="0" fontId="15" fillId="3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168" fontId="0" fillId="0" borderId="22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0" fontId="16" fillId="0" borderId="22" xfId="0" applyFont="1" applyBorder="1" applyAlignment="1">
      <alignment/>
    </xf>
    <xf numFmtId="2" fontId="16" fillId="0" borderId="22" xfId="0" applyNumberFormat="1" applyFont="1" applyBorder="1" applyAlignment="1">
      <alignment/>
    </xf>
    <xf numFmtId="0" fontId="0" fillId="2" borderId="18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0</xdr:rowOff>
    </xdr:from>
    <xdr:to>
      <xdr:col>2</xdr:col>
      <xdr:colOff>962025</xdr:colOff>
      <xdr:row>2</xdr:row>
      <xdr:rowOff>152400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0"/>
          <a:ext cx="6858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47625</xdr:rowOff>
    </xdr:from>
    <xdr:to>
      <xdr:col>2</xdr:col>
      <xdr:colOff>800100</xdr:colOff>
      <xdr:row>2</xdr:row>
      <xdr:rowOff>171450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47625"/>
          <a:ext cx="5238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7"/>
  <sheetViews>
    <sheetView view="pageBreakPreview" zoomScaleSheetLayoutView="100" workbookViewId="0" topLeftCell="A1">
      <selection activeCell="D11" sqref="D11"/>
    </sheetView>
  </sheetViews>
  <sheetFormatPr defaultColWidth="9.140625" defaultRowHeight="12.75"/>
  <cols>
    <col min="1" max="1" width="18.28125" style="1" customWidth="1"/>
    <col min="2" max="2" width="29.421875" style="1" customWidth="1"/>
    <col min="3" max="3" width="14.7109375" style="1" customWidth="1"/>
    <col min="4" max="4" width="15.421875" style="1" customWidth="1"/>
    <col min="5" max="5" width="12.8515625" style="1" customWidth="1"/>
    <col min="6" max="6" width="12.57421875" style="1" customWidth="1"/>
    <col min="7" max="7" width="11.140625" style="1" customWidth="1"/>
    <col min="8" max="10" width="9.00390625" style="1" customWidth="1"/>
    <col min="11" max="11" width="11.140625" style="1" customWidth="1"/>
    <col min="12" max="12" width="9.00390625" style="1" customWidth="1"/>
    <col min="13" max="17" width="0" style="1" hidden="1" customWidth="1"/>
    <col min="18" max="16384" width="9.00390625" style="1" customWidth="1"/>
  </cols>
  <sheetData>
    <row r="1" spans="1:7" ht="15.75">
      <c r="A1" s="2"/>
      <c r="B1" s="2"/>
      <c r="C1" s="2"/>
      <c r="D1" s="2"/>
      <c r="E1" s="2"/>
      <c r="F1" s="2"/>
      <c r="G1" s="2"/>
    </row>
    <row r="2" spans="1:7" ht="15.75">
      <c r="A2" s="2"/>
      <c r="B2" s="2"/>
      <c r="C2" s="2"/>
      <c r="D2" s="2"/>
      <c r="E2" s="2"/>
      <c r="F2" s="2"/>
      <c r="G2" s="2"/>
    </row>
    <row r="3" spans="1:7" ht="15.75">
      <c r="A3" s="2"/>
      <c r="B3" s="2"/>
      <c r="C3" s="2"/>
      <c r="D3" s="2"/>
      <c r="E3" s="2"/>
      <c r="F3" s="2"/>
      <c r="G3" s="2"/>
    </row>
    <row r="4" spans="1:7" ht="15.75">
      <c r="A4" s="99" t="s">
        <v>0</v>
      </c>
      <c r="B4" s="99"/>
      <c r="C4" s="99"/>
      <c r="D4" s="99"/>
      <c r="E4" s="99"/>
      <c r="F4" s="99"/>
      <c r="G4" s="99"/>
    </row>
    <row r="5" spans="1:7" ht="15.75">
      <c r="A5" s="99" t="s">
        <v>1</v>
      </c>
      <c r="B5" s="99"/>
      <c r="C5" s="99"/>
      <c r="D5" s="99"/>
      <c r="E5" s="99"/>
      <c r="F5" s="99"/>
      <c r="G5" s="99"/>
    </row>
    <row r="6" spans="1:7" ht="15.75">
      <c r="A6" s="99" t="s">
        <v>2</v>
      </c>
      <c r="B6" s="99"/>
      <c r="C6" s="99"/>
      <c r="D6" s="99"/>
      <c r="E6" s="99"/>
      <c r="F6" s="99"/>
      <c r="G6" s="99"/>
    </row>
    <row r="7" spans="1:7" ht="12.75">
      <c r="A7" s="3"/>
      <c r="B7" s="3"/>
      <c r="C7" s="3"/>
      <c r="D7" s="3"/>
      <c r="E7" s="3"/>
      <c r="F7" s="3"/>
      <c r="G7" s="3"/>
    </row>
    <row r="8" spans="1:7" ht="12.75">
      <c r="A8" s="100" t="s">
        <v>3</v>
      </c>
      <c r="B8" s="100"/>
      <c r="C8" s="100"/>
      <c r="D8" s="101" t="s">
        <v>4</v>
      </c>
      <c r="E8" s="101"/>
      <c r="F8" s="5"/>
      <c r="G8" s="5"/>
    </row>
    <row r="9" spans="1:7" ht="12.75">
      <c r="A9" s="100" t="s">
        <v>5</v>
      </c>
      <c r="B9" s="100"/>
      <c r="C9" s="100"/>
      <c r="D9" s="6"/>
      <c r="E9" s="6"/>
      <c r="F9" s="5"/>
      <c r="G9" s="5"/>
    </row>
    <row r="10" spans="1:7" ht="12.75">
      <c r="A10" s="100" t="s">
        <v>6</v>
      </c>
      <c r="B10" s="100"/>
      <c r="C10" s="100"/>
      <c r="D10" s="4" t="s">
        <v>7</v>
      </c>
      <c r="E10" s="4"/>
      <c r="F10" s="5"/>
      <c r="G10" s="5"/>
    </row>
    <row r="11" spans="1:7" ht="12.75">
      <c r="A11" s="7"/>
      <c r="B11" s="7"/>
      <c r="C11" s="7"/>
      <c r="D11" s="7"/>
      <c r="E11" s="7"/>
      <c r="F11" s="7"/>
      <c r="G11" s="7"/>
    </row>
    <row r="12" spans="1:7" ht="15">
      <c r="A12" s="8" t="s">
        <v>8</v>
      </c>
      <c r="B12" s="9">
        <v>415</v>
      </c>
      <c r="C12" s="8" t="s">
        <v>9</v>
      </c>
      <c r="D12" s="10">
        <v>39508</v>
      </c>
      <c r="E12" s="11"/>
      <c r="F12" s="8" t="s">
        <v>10</v>
      </c>
      <c r="G12" s="12">
        <v>0.09210000000000002</v>
      </c>
    </row>
    <row r="13" spans="5:17" ht="12.75">
      <c r="E13" s="13" t="s">
        <v>11</v>
      </c>
      <c r="F13" s="14"/>
      <c r="P13" s="15"/>
      <c r="Q13" s="16"/>
    </row>
    <row r="14" spans="1:17" ht="36.75" customHeight="1">
      <c r="A14" s="17" t="s">
        <v>12</v>
      </c>
      <c r="B14" s="18" t="s">
        <v>13</v>
      </c>
      <c r="C14" s="19" t="s">
        <v>14</v>
      </c>
      <c r="D14" s="17" t="s">
        <v>15</v>
      </c>
      <c r="E14" s="20">
        <v>0.08</v>
      </c>
      <c r="F14" s="21" t="s">
        <v>16</v>
      </c>
      <c r="G14" s="22" t="s">
        <v>17</v>
      </c>
      <c r="P14" s="15"/>
      <c r="Q14" s="16"/>
    </row>
    <row r="15" spans="1:17" ht="12.75">
      <c r="A15" s="23"/>
      <c r="B15" s="24" t="s">
        <v>18</v>
      </c>
      <c r="C15" s="25"/>
      <c r="D15" s="25"/>
      <c r="E15" s="25"/>
      <c r="F15" s="25"/>
      <c r="G15" s="25"/>
      <c r="P15" s="15"/>
      <c r="Q15" s="16"/>
    </row>
    <row r="16" spans="1:17" ht="12.75">
      <c r="A16" s="26"/>
      <c r="B16" s="27" t="s">
        <v>19</v>
      </c>
      <c r="C16" s="28">
        <f>N16:N69</f>
        <v>34</v>
      </c>
      <c r="D16" s="29">
        <f>(B12*C16)</f>
        <v>14110</v>
      </c>
      <c r="E16" s="30">
        <f>D16*8%</f>
        <v>1128.8</v>
      </c>
      <c r="F16" s="30" t="s">
        <v>20</v>
      </c>
      <c r="G16" s="30">
        <f>D16*2%</f>
        <v>282.2</v>
      </c>
      <c r="M16" s="31" t="s">
        <v>21</v>
      </c>
      <c r="N16" s="32">
        <v>34</v>
      </c>
      <c r="P16" s="15" t="s">
        <v>22</v>
      </c>
      <c r="Q16" s="16" t="s">
        <v>23</v>
      </c>
    </row>
    <row r="17" spans="1:17" ht="12.75">
      <c r="A17" s="26"/>
      <c r="B17" s="27" t="s">
        <v>24</v>
      </c>
      <c r="C17" s="28">
        <f>N17:N70</f>
        <v>21.25</v>
      </c>
      <c r="D17" s="29">
        <f>(B12*C17)</f>
        <v>8818.75</v>
      </c>
      <c r="E17" s="30">
        <f>D17*8%</f>
        <v>705.5</v>
      </c>
      <c r="F17" s="30">
        <f>D17*9.3%</f>
        <v>820.1437500000001</v>
      </c>
      <c r="G17" s="30">
        <f>D17*2%</f>
        <v>176.375</v>
      </c>
      <c r="M17" s="31" t="s">
        <v>25</v>
      </c>
      <c r="N17" s="32">
        <v>21.25</v>
      </c>
      <c r="P17" s="15" t="s">
        <v>26</v>
      </c>
      <c r="Q17" s="33">
        <v>200</v>
      </c>
    </row>
    <row r="18" spans="1:17" ht="12.75">
      <c r="A18" s="26"/>
      <c r="B18" s="27" t="s">
        <v>27</v>
      </c>
      <c r="C18" s="28">
        <f>N18:N71</f>
        <v>17</v>
      </c>
      <c r="D18" s="29">
        <f>(B12*C18)</f>
        <v>7055</v>
      </c>
      <c r="E18" s="30">
        <f>D18*8%</f>
        <v>564.4</v>
      </c>
      <c r="F18" s="30">
        <f>D18*9.3%</f>
        <v>656.1150000000001</v>
      </c>
      <c r="G18" s="30">
        <f>D18*2%</f>
        <v>141.1</v>
      </c>
      <c r="M18" s="31" t="s">
        <v>28</v>
      </c>
      <c r="N18" s="32">
        <v>17</v>
      </c>
      <c r="P18" s="15" t="s">
        <v>29</v>
      </c>
      <c r="Q18" s="33">
        <v>200</v>
      </c>
    </row>
    <row r="19" spans="1:17" ht="12.75">
      <c r="A19" s="34" t="s">
        <v>30</v>
      </c>
      <c r="B19" s="27" t="s">
        <v>31</v>
      </c>
      <c r="C19" s="28">
        <f>N19:N72</f>
        <v>5</v>
      </c>
      <c r="D19" s="29">
        <f>(B12*C19)</f>
        <v>2075</v>
      </c>
      <c r="E19" s="30">
        <f>D19*8%</f>
        <v>166</v>
      </c>
      <c r="F19" s="30">
        <f>D19*9.3%</f>
        <v>192.97500000000002</v>
      </c>
      <c r="G19" s="30">
        <f>D19*2%</f>
        <v>41.5</v>
      </c>
      <c r="M19" s="31" t="s">
        <v>32</v>
      </c>
      <c r="N19" s="32">
        <v>5</v>
      </c>
      <c r="P19" s="15" t="s">
        <v>33</v>
      </c>
      <c r="Q19" s="33">
        <v>200</v>
      </c>
    </row>
    <row r="20" spans="1:17" ht="12.75">
      <c r="A20" s="35" t="s">
        <v>12</v>
      </c>
      <c r="B20" s="36" t="s">
        <v>34</v>
      </c>
      <c r="C20" s="37"/>
      <c r="D20" s="38"/>
      <c r="E20" s="39"/>
      <c r="F20" s="39"/>
      <c r="G20" s="39"/>
      <c r="M20" s="31"/>
      <c r="N20" s="32"/>
      <c r="P20" s="15" t="s">
        <v>35</v>
      </c>
      <c r="Q20" s="33">
        <v>200</v>
      </c>
    </row>
    <row r="21" spans="1:17" ht="12.75">
      <c r="A21" s="35" t="s">
        <v>36</v>
      </c>
      <c r="B21" s="27" t="s">
        <v>19</v>
      </c>
      <c r="C21" s="28">
        <f>N21:N74</f>
        <v>22.1</v>
      </c>
      <c r="D21" s="29">
        <f>(B12*C21)</f>
        <v>9171.5</v>
      </c>
      <c r="E21" s="30">
        <f>D21*8%</f>
        <v>733.72</v>
      </c>
      <c r="F21" s="30" t="s">
        <v>20</v>
      </c>
      <c r="G21" s="30">
        <f>D21*2%</f>
        <v>183.43</v>
      </c>
      <c r="M21" s="31" t="s">
        <v>37</v>
      </c>
      <c r="N21" s="32">
        <v>22.1</v>
      </c>
      <c r="P21" s="15" t="s">
        <v>38</v>
      </c>
      <c r="Q21" s="33">
        <v>200</v>
      </c>
    </row>
    <row r="22" spans="1:17" ht="12.75">
      <c r="A22" s="40"/>
      <c r="B22" s="27" t="s">
        <v>24</v>
      </c>
      <c r="C22" s="28">
        <f>N22:N75</f>
        <v>11.9</v>
      </c>
      <c r="D22" s="29">
        <f>(B12*C22)</f>
        <v>4938.5</v>
      </c>
      <c r="E22" s="30">
        <f>D22*8%</f>
        <v>395.08</v>
      </c>
      <c r="F22" s="30">
        <f>D22*9.3%</f>
        <v>459.2805000000001</v>
      </c>
      <c r="G22" s="30">
        <f>D22*2%</f>
        <v>98.77</v>
      </c>
      <c r="M22" s="31" t="s">
        <v>39</v>
      </c>
      <c r="N22" s="32">
        <v>11.9</v>
      </c>
      <c r="P22" s="15" t="s">
        <v>40</v>
      </c>
      <c r="Q22" s="33">
        <v>200</v>
      </c>
    </row>
    <row r="23" spans="1:17" ht="12.75">
      <c r="A23" s="40"/>
      <c r="B23" s="27" t="s">
        <v>27</v>
      </c>
      <c r="C23" s="28">
        <f>N23:N76</f>
        <v>9.35</v>
      </c>
      <c r="D23" s="29">
        <f>(B12*C23)</f>
        <v>3880.25</v>
      </c>
      <c r="E23" s="30">
        <f>D23*8%</f>
        <v>310.42</v>
      </c>
      <c r="F23" s="30">
        <f>D23*9.3%</f>
        <v>360.86325000000005</v>
      </c>
      <c r="G23" s="30">
        <f>D23*2%</f>
        <v>77.605</v>
      </c>
      <c r="M23" s="31" t="s">
        <v>41</v>
      </c>
      <c r="N23" s="32">
        <v>9.35</v>
      </c>
      <c r="P23" s="15" t="s">
        <v>42</v>
      </c>
      <c r="Q23" s="33">
        <v>200</v>
      </c>
    </row>
    <row r="24" spans="1:17" ht="12.75">
      <c r="A24" s="41"/>
      <c r="B24" s="42" t="s">
        <v>31</v>
      </c>
      <c r="C24" s="43">
        <f>N24:N77</f>
        <v>4.5</v>
      </c>
      <c r="D24" s="44">
        <f>(B12*C24)</f>
        <v>1867.5</v>
      </c>
      <c r="E24" s="45">
        <f>D24*8%</f>
        <v>149.4</v>
      </c>
      <c r="F24" s="45">
        <f>D24*9.3%</f>
        <v>173.67750000000004</v>
      </c>
      <c r="G24" s="45">
        <f>D24*2%</f>
        <v>37.35</v>
      </c>
      <c r="M24" s="31" t="s">
        <v>43</v>
      </c>
      <c r="N24" s="32">
        <v>4.5</v>
      </c>
      <c r="P24" s="15" t="s">
        <v>44</v>
      </c>
      <c r="Q24" s="33">
        <v>200</v>
      </c>
    </row>
    <row r="25" spans="1:17" ht="12.75">
      <c r="A25" s="40"/>
      <c r="B25" s="46" t="s">
        <v>18</v>
      </c>
      <c r="C25" s="47"/>
      <c r="D25" s="47"/>
      <c r="E25" s="48"/>
      <c r="F25" s="49"/>
      <c r="G25" s="49"/>
      <c r="M25" s="31"/>
      <c r="N25" s="32"/>
      <c r="P25" s="15" t="s">
        <v>45</v>
      </c>
      <c r="Q25" s="33">
        <v>200</v>
      </c>
    </row>
    <row r="26" spans="1:17" ht="12.75">
      <c r="A26" s="40"/>
      <c r="B26" s="50" t="s">
        <v>19</v>
      </c>
      <c r="C26" s="51">
        <f>N26:N79</f>
        <v>24.65</v>
      </c>
      <c r="D26" s="52">
        <f>(B12*C26)</f>
        <v>10229.75</v>
      </c>
      <c r="E26" s="30">
        <f>D26*8%</f>
        <v>818.38</v>
      </c>
      <c r="F26" s="30" t="s">
        <v>20</v>
      </c>
      <c r="G26" s="30">
        <f>D26*2%</f>
        <v>204.595</v>
      </c>
      <c r="M26" s="31" t="s">
        <v>46</v>
      </c>
      <c r="N26" s="32">
        <v>24.65</v>
      </c>
      <c r="P26" s="15" t="s">
        <v>47</v>
      </c>
      <c r="Q26" s="33">
        <v>200</v>
      </c>
    </row>
    <row r="27" spans="1:17" ht="12.75">
      <c r="A27" s="40"/>
      <c r="B27" s="27" t="s">
        <v>24</v>
      </c>
      <c r="C27" s="28">
        <f>N27:N80</f>
        <v>12.75</v>
      </c>
      <c r="D27" s="29">
        <f>(B12*C27)</f>
        <v>5291.25</v>
      </c>
      <c r="E27" s="30">
        <f>D27*8%</f>
        <v>423.3</v>
      </c>
      <c r="F27" s="30">
        <f>D27*9.3%</f>
        <v>492.08625000000006</v>
      </c>
      <c r="G27" s="30">
        <f>D27*2%</f>
        <v>105.825</v>
      </c>
      <c r="M27" s="31" t="s">
        <v>48</v>
      </c>
      <c r="N27" s="32">
        <v>12.75</v>
      </c>
      <c r="P27" s="15" t="s">
        <v>49</v>
      </c>
      <c r="Q27" s="33">
        <v>200</v>
      </c>
    </row>
    <row r="28" spans="1:17" ht="12.75">
      <c r="A28" s="40"/>
      <c r="B28" s="27" t="s">
        <v>27</v>
      </c>
      <c r="C28" s="28">
        <f>N28:N81</f>
        <v>11.05</v>
      </c>
      <c r="D28" s="29">
        <f>(B12*C28)</f>
        <v>4585.75</v>
      </c>
      <c r="E28" s="30">
        <f>D28*8%</f>
        <v>366.86</v>
      </c>
      <c r="F28" s="30">
        <f>D28*9.3%</f>
        <v>426.4747500000001</v>
      </c>
      <c r="G28" s="30">
        <f>D28*2%</f>
        <v>91.715</v>
      </c>
      <c r="M28" s="31" t="s">
        <v>50</v>
      </c>
      <c r="N28" s="32">
        <v>11.05</v>
      </c>
      <c r="P28" s="15" t="s">
        <v>51</v>
      </c>
      <c r="Q28" s="33">
        <v>200</v>
      </c>
    </row>
    <row r="29" spans="1:17" s="53" customFormat="1" ht="12.75">
      <c r="A29" s="40"/>
      <c r="B29" s="27" t="s">
        <v>31</v>
      </c>
      <c r="C29" s="28">
        <f>N29:N82</f>
        <v>5</v>
      </c>
      <c r="D29" s="29">
        <f>(B12*C29)</f>
        <v>2075</v>
      </c>
      <c r="E29" s="30">
        <f>D29*8%</f>
        <v>166</v>
      </c>
      <c r="F29" s="30">
        <f>D29*9.3%</f>
        <v>192.97500000000002</v>
      </c>
      <c r="G29" s="30">
        <f>D29*2%</f>
        <v>41.5</v>
      </c>
      <c r="M29" s="54" t="s">
        <v>52</v>
      </c>
      <c r="N29" s="55">
        <v>5</v>
      </c>
      <c r="P29" s="56" t="s">
        <v>53</v>
      </c>
      <c r="Q29" s="57">
        <v>200</v>
      </c>
    </row>
    <row r="30" spans="1:14" ht="12.75">
      <c r="A30" s="34" t="s">
        <v>54</v>
      </c>
      <c r="B30" s="46" t="s">
        <v>55</v>
      </c>
      <c r="C30" s="58"/>
      <c r="D30" s="48"/>
      <c r="E30" s="39"/>
      <c r="F30" s="49"/>
      <c r="G30" s="49"/>
      <c r="M30" s="31"/>
      <c r="N30" s="32"/>
    </row>
    <row r="31" spans="1:14" ht="12.75">
      <c r="A31" s="34" t="s">
        <v>56</v>
      </c>
      <c r="B31" s="27" t="s">
        <v>19</v>
      </c>
      <c r="C31" s="28">
        <f>N31:N84</f>
        <v>22.1</v>
      </c>
      <c r="D31" s="29">
        <f>(C31*B12)</f>
        <v>9171.5</v>
      </c>
      <c r="E31" s="30">
        <f>D31*8%</f>
        <v>733.72</v>
      </c>
      <c r="F31" s="30" t="s">
        <v>20</v>
      </c>
      <c r="G31" s="30">
        <f>D31*2%</f>
        <v>183.43</v>
      </c>
      <c r="M31" s="31" t="s">
        <v>57</v>
      </c>
      <c r="N31" s="32">
        <v>22.1</v>
      </c>
    </row>
    <row r="32" spans="1:14" ht="12.75">
      <c r="A32" s="34"/>
      <c r="B32" s="27" t="s">
        <v>24</v>
      </c>
      <c r="C32" s="28">
        <f>N32:N85</f>
        <v>11.9</v>
      </c>
      <c r="D32" s="29">
        <f>C32*B12</f>
        <v>4938.5</v>
      </c>
      <c r="E32" s="30">
        <f>D32*8%</f>
        <v>395.08</v>
      </c>
      <c r="F32" s="30">
        <f>D32*9.3%</f>
        <v>459.2805000000001</v>
      </c>
      <c r="G32" s="30">
        <f>D32*2%</f>
        <v>98.77</v>
      </c>
      <c r="M32" s="31" t="s">
        <v>58</v>
      </c>
      <c r="N32" s="32">
        <v>11.9</v>
      </c>
    </row>
    <row r="33" spans="1:14" ht="12.75">
      <c r="A33" s="40"/>
      <c r="B33" s="27" t="s">
        <v>27</v>
      </c>
      <c r="C33" s="28">
        <f>N33:N86</f>
        <v>9.35</v>
      </c>
      <c r="D33" s="29">
        <f>C33*B12</f>
        <v>3880.25</v>
      </c>
      <c r="E33" s="30">
        <f>D33*8%</f>
        <v>310.42</v>
      </c>
      <c r="F33" s="30">
        <f>D33*9.3%</f>
        <v>360.86325000000005</v>
      </c>
      <c r="G33" s="30">
        <f>D33*2%</f>
        <v>77.605</v>
      </c>
      <c r="M33" s="31" t="s">
        <v>59</v>
      </c>
      <c r="N33" s="32">
        <v>9.35</v>
      </c>
    </row>
    <row r="34" spans="1:14" ht="12.75">
      <c r="A34" s="40"/>
      <c r="B34" s="27" t="s">
        <v>31</v>
      </c>
      <c r="C34" s="28">
        <f>N34:N87</f>
        <v>4.5</v>
      </c>
      <c r="D34" s="29">
        <f>(B12*C34)</f>
        <v>1867.5</v>
      </c>
      <c r="E34" s="30">
        <f>D34*8%</f>
        <v>149.4</v>
      </c>
      <c r="F34" s="30">
        <f>D34*9.3%</f>
        <v>173.67750000000004</v>
      </c>
      <c r="G34" s="30">
        <f>D34*2%</f>
        <v>37.35</v>
      </c>
      <c r="M34" s="31" t="s">
        <v>60</v>
      </c>
      <c r="N34" s="32">
        <v>4.5</v>
      </c>
    </row>
    <row r="35" spans="1:14" ht="12.75">
      <c r="A35" s="40"/>
      <c r="B35" s="36" t="s">
        <v>34</v>
      </c>
      <c r="C35" s="37"/>
      <c r="D35" s="38"/>
      <c r="E35" s="39"/>
      <c r="F35" s="39"/>
      <c r="G35" s="39"/>
      <c r="M35" s="31"/>
      <c r="N35" s="32"/>
    </row>
    <row r="36" spans="1:14" ht="12.75">
      <c r="A36" s="40"/>
      <c r="B36" s="27" t="s">
        <v>19</v>
      </c>
      <c r="C36" s="28">
        <f>N36:N89</f>
        <v>20.4</v>
      </c>
      <c r="D36" s="29">
        <f>(B12*C36)</f>
        <v>8466</v>
      </c>
      <c r="E36" s="30">
        <f>D36*8%</f>
        <v>677.28</v>
      </c>
      <c r="F36" s="30" t="s">
        <v>20</v>
      </c>
      <c r="G36" s="30">
        <f>D36*2%</f>
        <v>169.32</v>
      </c>
      <c r="M36" s="31" t="s">
        <v>61</v>
      </c>
      <c r="N36" s="32">
        <v>20.4</v>
      </c>
    </row>
    <row r="37" spans="1:14" ht="12.75">
      <c r="A37" s="40"/>
      <c r="B37" s="27" t="s">
        <v>24</v>
      </c>
      <c r="C37" s="28">
        <f>N37:N90</f>
        <v>11.05</v>
      </c>
      <c r="D37" s="29">
        <f>(B12*C37)</f>
        <v>4585.75</v>
      </c>
      <c r="E37" s="30">
        <f>D37*8%</f>
        <v>366.86</v>
      </c>
      <c r="F37" s="30">
        <f>D37*9.3%</f>
        <v>426.4747500000001</v>
      </c>
      <c r="G37" s="30">
        <f>D37*2%</f>
        <v>91.715</v>
      </c>
      <c r="M37" s="31" t="s">
        <v>62</v>
      </c>
      <c r="N37" s="32">
        <v>11.05</v>
      </c>
    </row>
    <row r="38" spans="1:14" ht="12.75">
      <c r="A38" s="40"/>
      <c r="B38" s="27" t="s">
        <v>27</v>
      </c>
      <c r="C38" s="28">
        <f>N38:N91</f>
        <v>8.5</v>
      </c>
      <c r="D38" s="29">
        <f>(B12*C38)</f>
        <v>3527.5</v>
      </c>
      <c r="E38" s="30">
        <f>D38*8%</f>
        <v>282.2</v>
      </c>
      <c r="F38" s="30">
        <f>D38*9.3%</f>
        <v>328.05750000000006</v>
      </c>
      <c r="G38" s="30">
        <f>D38*2%</f>
        <v>70.55</v>
      </c>
      <c r="M38" s="31" t="s">
        <v>63</v>
      </c>
      <c r="N38" s="32">
        <v>8.5</v>
      </c>
    </row>
    <row r="39" spans="1:14" ht="12.75">
      <c r="A39" s="41"/>
      <c r="B39" s="42" t="s">
        <v>31</v>
      </c>
      <c r="C39" s="43">
        <f>N39:N92</f>
        <v>4</v>
      </c>
      <c r="D39" s="44">
        <f>(B12*C39)</f>
        <v>1660</v>
      </c>
      <c r="E39" s="45">
        <f>D39*8%</f>
        <v>132.8</v>
      </c>
      <c r="F39" s="45">
        <f>D39*9.3%</f>
        <v>154.38000000000002</v>
      </c>
      <c r="G39" s="45">
        <f>D39*2%</f>
        <v>33.2</v>
      </c>
      <c r="M39" s="31" t="s">
        <v>64</v>
      </c>
      <c r="N39" s="32">
        <v>4</v>
      </c>
    </row>
    <row r="40" spans="1:14" ht="12.75">
      <c r="A40" s="40"/>
      <c r="B40" s="46" t="s">
        <v>18</v>
      </c>
      <c r="C40" s="58"/>
      <c r="D40" s="47"/>
      <c r="E40" s="49"/>
      <c r="F40" s="49"/>
      <c r="G40" s="49"/>
      <c r="M40" s="31"/>
      <c r="N40" s="32"/>
    </row>
    <row r="41" spans="1:14" ht="12.75">
      <c r="A41" s="40"/>
      <c r="B41" s="27" t="s">
        <v>19</v>
      </c>
      <c r="C41" s="28">
        <f>N41:N94</f>
        <v>20.4</v>
      </c>
      <c r="D41" s="29">
        <f>(B12*C41)</f>
        <v>8466</v>
      </c>
      <c r="E41" s="30">
        <f>D41*8%</f>
        <v>677.28</v>
      </c>
      <c r="F41" s="30" t="s">
        <v>20</v>
      </c>
      <c r="G41" s="30">
        <f>D41*2%</f>
        <v>169.32</v>
      </c>
      <c r="M41" s="31" t="s">
        <v>65</v>
      </c>
      <c r="N41" s="32">
        <v>20.4</v>
      </c>
    </row>
    <row r="42" spans="1:14" ht="12.75">
      <c r="A42" s="40"/>
      <c r="B42" s="27" t="s">
        <v>24</v>
      </c>
      <c r="C42" s="28">
        <f>N42:N95</f>
        <v>11.9</v>
      </c>
      <c r="D42" s="29">
        <f>(B12*C42)</f>
        <v>4938.5</v>
      </c>
      <c r="E42" s="30">
        <f>D42*8%</f>
        <v>395.08</v>
      </c>
      <c r="F42" s="30">
        <f>D42*9.3%</f>
        <v>459.2805000000001</v>
      </c>
      <c r="G42" s="30">
        <f>D42*2%</f>
        <v>98.77</v>
      </c>
      <c r="M42" s="31" t="s">
        <v>66</v>
      </c>
      <c r="N42" s="32">
        <v>11.9</v>
      </c>
    </row>
    <row r="43" spans="1:14" ht="12.75">
      <c r="A43" s="40"/>
      <c r="B43" s="27" t="s">
        <v>27</v>
      </c>
      <c r="C43" s="28">
        <f>N43:N96</f>
        <v>9.35</v>
      </c>
      <c r="D43" s="29">
        <f>(B12*C43)</f>
        <v>3880.25</v>
      </c>
      <c r="E43" s="30">
        <f>D43*8%</f>
        <v>310.42</v>
      </c>
      <c r="F43" s="30">
        <f>D43*9.3%</f>
        <v>360.86325000000005</v>
      </c>
      <c r="G43" s="30">
        <f>D43*2%</f>
        <v>77.605</v>
      </c>
      <c r="M43" s="31" t="s">
        <v>67</v>
      </c>
      <c r="N43" s="32">
        <v>9.35</v>
      </c>
    </row>
    <row r="44" spans="1:14" ht="12.75">
      <c r="A44" s="40"/>
      <c r="B44" s="27" t="s">
        <v>31</v>
      </c>
      <c r="C44" s="28">
        <f>N44:N97</f>
        <v>4.5</v>
      </c>
      <c r="D44" s="29">
        <f>(B12*C44)</f>
        <v>1867.5</v>
      </c>
      <c r="E44" s="30">
        <f>D44*8%</f>
        <v>149.4</v>
      </c>
      <c r="F44" s="30">
        <f>D44*9.3%</f>
        <v>173.67750000000004</v>
      </c>
      <c r="G44" s="30">
        <f>D44*2%</f>
        <v>37.35</v>
      </c>
      <c r="M44" s="31" t="s">
        <v>68</v>
      </c>
      <c r="N44" s="32">
        <v>4.5</v>
      </c>
    </row>
    <row r="45" spans="1:14" ht="12.75">
      <c r="A45" s="34" t="s">
        <v>69</v>
      </c>
      <c r="B45" s="36" t="s">
        <v>55</v>
      </c>
      <c r="C45" s="37"/>
      <c r="D45" s="38"/>
      <c r="E45" s="39"/>
      <c r="F45" s="39"/>
      <c r="G45" s="39"/>
      <c r="M45" s="31"/>
      <c r="N45" s="32"/>
    </row>
    <row r="46" spans="1:14" ht="12.75">
      <c r="A46" s="34" t="s">
        <v>70</v>
      </c>
      <c r="B46" s="27" t="s">
        <v>19</v>
      </c>
      <c r="C46" s="28">
        <f>N46:N99</f>
        <v>19.55</v>
      </c>
      <c r="D46" s="29">
        <f>(B12*C46)</f>
        <v>8113.25</v>
      </c>
      <c r="E46" s="30">
        <f>D46*8%</f>
        <v>649.0600000000001</v>
      </c>
      <c r="F46" s="30" t="s">
        <v>20</v>
      </c>
      <c r="G46" s="30">
        <f>D46*2%</f>
        <v>162.26500000000001</v>
      </c>
      <c r="M46" s="31" t="s">
        <v>71</v>
      </c>
      <c r="N46" s="32">
        <v>19.55</v>
      </c>
    </row>
    <row r="47" spans="1:14" ht="12.75">
      <c r="A47" s="34"/>
      <c r="B47" s="27" t="s">
        <v>24</v>
      </c>
      <c r="C47" s="28">
        <f>N47:N100</f>
        <v>11.05</v>
      </c>
      <c r="D47" s="29">
        <f>(B12*C47)</f>
        <v>4585.75</v>
      </c>
      <c r="E47" s="30">
        <f>D47*8%</f>
        <v>366.86</v>
      </c>
      <c r="F47" s="30">
        <f>D47*9.3%</f>
        <v>426.4747500000001</v>
      </c>
      <c r="G47" s="30">
        <f>D47*2%</f>
        <v>91.715</v>
      </c>
      <c r="M47" s="31" t="s">
        <v>72</v>
      </c>
      <c r="N47" s="32">
        <v>11.05</v>
      </c>
    </row>
    <row r="48" spans="1:14" ht="12.75">
      <c r="A48" s="40"/>
      <c r="B48" s="27" t="s">
        <v>27</v>
      </c>
      <c r="C48" s="28">
        <f>N48:N101</f>
        <v>8.5</v>
      </c>
      <c r="D48" s="29">
        <f>(B12*C48)</f>
        <v>3527.5</v>
      </c>
      <c r="E48" s="30">
        <f>D48*8%</f>
        <v>282.2</v>
      </c>
      <c r="F48" s="30">
        <f>D48*9.3%</f>
        <v>328.05750000000006</v>
      </c>
      <c r="G48" s="30">
        <f>D48*2%</f>
        <v>70.55</v>
      </c>
      <c r="M48" s="31" t="s">
        <v>73</v>
      </c>
      <c r="N48" s="32">
        <v>8.5</v>
      </c>
    </row>
    <row r="49" spans="1:14" ht="12.75">
      <c r="A49" s="40"/>
      <c r="B49" s="27" t="s">
        <v>31</v>
      </c>
      <c r="C49" s="28">
        <f>N49:N102</f>
        <v>4</v>
      </c>
      <c r="D49" s="29">
        <f>(B12*C49)</f>
        <v>1660</v>
      </c>
      <c r="E49" s="30">
        <f>D49*8%</f>
        <v>132.8</v>
      </c>
      <c r="F49" s="30">
        <f>D49*9.3%</f>
        <v>154.38000000000002</v>
      </c>
      <c r="G49" s="30">
        <f>D49*2%</f>
        <v>33.2</v>
      </c>
      <c r="M49" s="31" t="s">
        <v>74</v>
      </c>
      <c r="N49" s="32">
        <v>4</v>
      </c>
    </row>
    <row r="50" spans="1:14" ht="12.75">
      <c r="A50" s="40"/>
      <c r="B50" s="36" t="s">
        <v>34</v>
      </c>
      <c r="C50" s="37"/>
      <c r="D50" s="38"/>
      <c r="E50" s="39"/>
      <c r="F50" s="39"/>
      <c r="G50" s="39"/>
      <c r="M50" s="31"/>
      <c r="N50" s="32"/>
    </row>
    <row r="51" spans="1:14" ht="12.75">
      <c r="A51" s="40"/>
      <c r="B51" s="27" t="s">
        <v>19</v>
      </c>
      <c r="C51" s="28">
        <f>N51:N104</f>
        <v>17</v>
      </c>
      <c r="D51" s="29">
        <f>(B12*C51)</f>
        <v>7055</v>
      </c>
      <c r="E51" s="30">
        <f>D51*8%</f>
        <v>564.4</v>
      </c>
      <c r="F51" s="30" t="s">
        <v>20</v>
      </c>
      <c r="G51" s="30">
        <f>D51*2%</f>
        <v>141.1</v>
      </c>
      <c r="M51" s="31" t="s">
        <v>75</v>
      </c>
      <c r="N51" s="32">
        <v>17</v>
      </c>
    </row>
    <row r="52" spans="1:14" ht="12.75">
      <c r="A52" s="40"/>
      <c r="B52" s="27" t="s">
        <v>24</v>
      </c>
      <c r="C52" s="28">
        <f>N52:N105</f>
        <v>9.35</v>
      </c>
      <c r="D52" s="29">
        <f>(B12*C52)</f>
        <v>3880.25</v>
      </c>
      <c r="E52" s="30">
        <f>D52*8%</f>
        <v>310.42</v>
      </c>
      <c r="F52" s="30">
        <f>D52*9.3%</f>
        <v>360.86325000000005</v>
      </c>
      <c r="G52" s="30">
        <f>D52*2%</f>
        <v>77.605</v>
      </c>
      <c r="M52" s="31" t="s">
        <v>76</v>
      </c>
      <c r="N52" s="32">
        <v>9.35</v>
      </c>
    </row>
    <row r="53" spans="1:14" ht="12.75">
      <c r="A53" s="40"/>
      <c r="B53" s="27" t="s">
        <v>27</v>
      </c>
      <c r="C53" s="28">
        <f>N53:N106</f>
        <v>7.65</v>
      </c>
      <c r="D53" s="29">
        <f>(B12*C53)</f>
        <v>3174.75</v>
      </c>
      <c r="E53" s="30">
        <f>D53*8%</f>
        <v>253.98000000000002</v>
      </c>
      <c r="F53" s="30">
        <f>D53*9.3%</f>
        <v>295.25175</v>
      </c>
      <c r="G53" s="30">
        <f>D53*2%</f>
        <v>63.495000000000005</v>
      </c>
      <c r="M53" s="31" t="s">
        <v>77</v>
      </c>
      <c r="N53" s="32">
        <v>7.65</v>
      </c>
    </row>
    <row r="54" spans="1:14" ht="12.75">
      <c r="A54" s="41"/>
      <c r="B54" s="42" t="s">
        <v>31</v>
      </c>
      <c r="C54" s="43">
        <f>N54:N107</f>
        <v>3.5</v>
      </c>
      <c r="D54" s="44">
        <f>(B12*C54)</f>
        <v>1452.5</v>
      </c>
      <c r="E54" s="45">
        <f>D54*8%</f>
        <v>116.2</v>
      </c>
      <c r="F54" s="45">
        <f>D54*9.3%</f>
        <v>135.0825</v>
      </c>
      <c r="G54" s="45">
        <f>D54*2%</f>
        <v>29.05</v>
      </c>
      <c r="M54" s="31" t="s">
        <v>78</v>
      </c>
      <c r="N54" s="32">
        <v>3.5</v>
      </c>
    </row>
    <row r="55" spans="1:14" ht="12.75">
      <c r="A55" s="40"/>
      <c r="B55" s="46" t="s">
        <v>18</v>
      </c>
      <c r="C55" s="58"/>
      <c r="D55" s="47"/>
      <c r="E55" s="49"/>
      <c r="F55" s="49"/>
      <c r="G55" s="49"/>
      <c r="M55" s="31"/>
      <c r="N55" s="32"/>
    </row>
    <row r="56" spans="1:14" ht="12.75">
      <c r="A56" s="40"/>
      <c r="B56" s="27" t="s">
        <v>19</v>
      </c>
      <c r="C56" s="28">
        <f>N56:N109</f>
        <v>17</v>
      </c>
      <c r="D56" s="29">
        <f>(B12*C56)</f>
        <v>7055</v>
      </c>
      <c r="E56" s="30">
        <f>D56*8%</f>
        <v>564.4</v>
      </c>
      <c r="F56" s="30" t="s">
        <v>20</v>
      </c>
      <c r="G56" s="30">
        <f>D56*2%</f>
        <v>141.1</v>
      </c>
      <c r="M56" s="31" t="s">
        <v>79</v>
      </c>
      <c r="N56" s="32">
        <v>17</v>
      </c>
    </row>
    <row r="57" spans="1:14" ht="12.75">
      <c r="A57" s="40"/>
      <c r="B57" s="27" t="s">
        <v>24</v>
      </c>
      <c r="C57" s="28">
        <f>N57:N110</f>
        <v>10.2</v>
      </c>
      <c r="D57" s="29">
        <f>(B12*C57)</f>
        <v>4233</v>
      </c>
      <c r="E57" s="30">
        <f>D57*8%</f>
        <v>338.64</v>
      </c>
      <c r="F57" s="30">
        <f>D57*9.3%</f>
        <v>393.66900000000004</v>
      </c>
      <c r="G57" s="30">
        <f>D57*2%</f>
        <v>84.66</v>
      </c>
      <c r="M57" s="31" t="s">
        <v>80</v>
      </c>
      <c r="N57" s="32">
        <v>10.2</v>
      </c>
    </row>
    <row r="58" spans="1:14" ht="12.75">
      <c r="A58" s="40"/>
      <c r="B58" s="27" t="s">
        <v>27</v>
      </c>
      <c r="C58" s="28">
        <f>N58:N111</f>
        <v>8.5</v>
      </c>
      <c r="D58" s="29">
        <f>(B12*C58)</f>
        <v>3527.5</v>
      </c>
      <c r="E58" s="30">
        <f>D58*8%</f>
        <v>282.2</v>
      </c>
      <c r="F58" s="30">
        <f>D58*9.3%</f>
        <v>328.05750000000006</v>
      </c>
      <c r="G58" s="30">
        <f>D58*2%</f>
        <v>70.55</v>
      </c>
      <c r="M58" s="31" t="s">
        <v>81</v>
      </c>
      <c r="N58" s="32">
        <v>8.5</v>
      </c>
    </row>
    <row r="59" spans="1:14" ht="12.75">
      <c r="A59" s="40"/>
      <c r="B59" s="27" t="s">
        <v>31</v>
      </c>
      <c r="C59" s="28">
        <f>N59:N112</f>
        <v>4</v>
      </c>
      <c r="D59" s="29">
        <f>(B12*C59)</f>
        <v>1660</v>
      </c>
      <c r="E59" s="30">
        <f>D59*8%</f>
        <v>132.8</v>
      </c>
      <c r="F59" s="30">
        <f>D59*9.3%</f>
        <v>154.38000000000002</v>
      </c>
      <c r="G59" s="30">
        <f>D59*2%</f>
        <v>33.2</v>
      </c>
      <c r="M59" s="31" t="s">
        <v>82</v>
      </c>
      <c r="N59" s="32">
        <v>4</v>
      </c>
    </row>
    <row r="60" spans="1:14" ht="12.75">
      <c r="A60" s="34" t="s">
        <v>83</v>
      </c>
      <c r="B60" s="36" t="s">
        <v>55</v>
      </c>
      <c r="C60" s="37"/>
      <c r="D60" s="38"/>
      <c r="E60" s="39"/>
      <c r="F60" s="39"/>
      <c r="G60" s="39"/>
      <c r="M60" s="31"/>
      <c r="N60" s="32"/>
    </row>
    <row r="61" spans="1:14" ht="12.75">
      <c r="A61" s="34" t="s">
        <v>84</v>
      </c>
      <c r="B61" s="27" t="s">
        <v>19</v>
      </c>
      <c r="C61" s="28">
        <f>N61:N114</f>
        <v>14.45</v>
      </c>
      <c r="D61" s="29">
        <f>(B12*C61)</f>
        <v>5996.75</v>
      </c>
      <c r="E61" s="30">
        <f>D61*8%</f>
        <v>479.74</v>
      </c>
      <c r="F61" s="30" t="s">
        <v>20</v>
      </c>
      <c r="G61" s="30">
        <f>D61*2%</f>
        <v>119.935</v>
      </c>
      <c r="M61" s="31" t="s">
        <v>85</v>
      </c>
      <c r="N61" s="32">
        <v>14.45</v>
      </c>
    </row>
    <row r="62" spans="1:14" ht="12.75">
      <c r="A62" s="34"/>
      <c r="B62" s="27" t="s">
        <v>24</v>
      </c>
      <c r="C62" s="28">
        <f>N62:N115</f>
        <v>9.35</v>
      </c>
      <c r="D62" s="29">
        <f>(B12*C62)</f>
        <v>3880.25</v>
      </c>
      <c r="E62" s="30">
        <f>D62*8%</f>
        <v>310.42</v>
      </c>
      <c r="F62" s="30">
        <f>D62*9.3%</f>
        <v>360.86325000000005</v>
      </c>
      <c r="G62" s="30">
        <f>D62*2%</f>
        <v>77.605</v>
      </c>
      <c r="M62" s="31" t="s">
        <v>86</v>
      </c>
      <c r="N62" s="32">
        <v>9.35</v>
      </c>
    </row>
    <row r="63" spans="1:14" ht="12.75">
      <c r="A63" s="40"/>
      <c r="B63" s="27" t="s">
        <v>27</v>
      </c>
      <c r="C63" s="28">
        <f>N63:N116</f>
        <v>7.65</v>
      </c>
      <c r="D63" s="29">
        <f>(B12*C63)</f>
        <v>3174.75</v>
      </c>
      <c r="E63" s="30">
        <f>D63*8%</f>
        <v>253.98000000000002</v>
      </c>
      <c r="F63" s="30">
        <f>D63*9.3%</f>
        <v>295.25175</v>
      </c>
      <c r="G63" s="30">
        <f>D63*2%</f>
        <v>63.495000000000005</v>
      </c>
      <c r="M63" s="31" t="s">
        <v>87</v>
      </c>
      <c r="N63" s="32">
        <v>7.65</v>
      </c>
    </row>
    <row r="64" spans="1:14" ht="12.75">
      <c r="A64" s="40"/>
      <c r="B64" s="27" t="s">
        <v>31</v>
      </c>
      <c r="C64" s="28">
        <f>N64:N117</f>
        <v>3.5</v>
      </c>
      <c r="D64" s="29">
        <f>(B12*C64)</f>
        <v>1452.5</v>
      </c>
      <c r="E64" s="30">
        <f>D64*8%</f>
        <v>116.2</v>
      </c>
      <c r="F64" s="30">
        <f>D64*9.3%</f>
        <v>135.0825</v>
      </c>
      <c r="G64" s="30">
        <f>D64*2%</f>
        <v>29.05</v>
      </c>
      <c r="M64" s="31" t="s">
        <v>88</v>
      </c>
      <c r="N64" s="32">
        <v>3.5</v>
      </c>
    </row>
    <row r="65" spans="1:14" ht="12.75">
      <c r="A65" s="40"/>
      <c r="B65" s="36" t="s">
        <v>34</v>
      </c>
      <c r="C65" s="37"/>
      <c r="D65" s="38"/>
      <c r="E65" s="39"/>
      <c r="F65" s="39"/>
      <c r="G65" s="39"/>
      <c r="M65" s="31"/>
      <c r="N65" s="32"/>
    </row>
    <row r="66" spans="1:14" ht="12.75">
      <c r="A66" s="40"/>
      <c r="B66" s="27" t="s">
        <v>19</v>
      </c>
      <c r="C66" s="28">
        <f>N66:N119</f>
        <v>13.6</v>
      </c>
      <c r="D66" s="29">
        <f>(B12*C66)</f>
        <v>5644</v>
      </c>
      <c r="E66" s="30">
        <f>D66*8%</f>
        <v>451.52</v>
      </c>
      <c r="F66" s="30" t="s">
        <v>20</v>
      </c>
      <c r="G66" s="30">
        <f>D66*2%</f>
        <v>112.88</v>
      </c>
      <c r="M66" s="31" t="s">
        <v>89</v>
      </c>
      <c r="N66" s="32">
        <v>13.6</v>
      </c>
    </row>
    <row r="67" spans="1:14" ht="12.75">
      <c r="A67" s="40"/>
      <c r="B67" s="27" t="s">
        <v>24</v>
      </c>
      <c r="C67" s="28">
        <f>N67:N120</f>
        <v>8.5</v>
      </c>
      <c r="D67" s="29">
        <f>(B12*C67)</f>
        <v>3527.5</v>
      </c>
      <c r="E67" s="30">
        <f>D67*8%</f>
        <v>282.2</v>
      </c>
      <c r="F67" s="30">
        <f>D67*9.3%</f>
        <v>328.05750000000006</v>
      </c>
      <c r="G67" s="30">
        <f>D67*2%</f>
        <v>70.55</v>
      </c>
      <c r="M67" s="31" t="s">
        <v>90</v>
      </c>
      <c r="N67" s="32">
        <v>8.5</v>
      </c>
    </row>
    <row r="68" spans="1:14" ht="12.75">
      <c r="A68" s="40"/>
      <c r="B68" s="27" t="s">
        <v>27</v>
      </c>
      <c r="C68" s="28">
        <f>N68:N121</f>
        <v>6.8</v>
      </c>
      <c r="D68" s="29">
        <f>(B12*C68)</f>
        <v>2822</v>
      </c>
      <c r="E68" s="30">
        <f>D68*8%</f>
        <v>225.76</v>
      </c>
      <c r="F68" s="30">
        <f>D68*9.3%</f>
        <v>262.446</v>
      </c>
      <c r="G68" s="30">
        <f>D68*2%</f>
        <v>56.44</v>
      </c>
      <c r="M68" s="31" t="s">
        <v>91</v>
      </c>
      <c r="N68" s="32">
        <v>6.8</v>
      </c>
    </row>
    <row r="69" spans="1:14" ht="12.75">
      <c r="A69" s="41"/>
      <c r="B69" s="42" t="s">
        <v>31</v>
      </c>
      <c r="C69" s="43">
        <f>N69:N122</f>
        <v>3</v>
      </c>
      <c r="D69" s="44">
        <f>(B12*C69)</f>
        <v>1245</v>
      </c>
      <c r="E69" s="45">
        <f>D69*8%</f>
        <v>99.60000000000001</v>
      </c>
      <c r="F69" s="45">
        <f>D69*9.3%</f>
        <v>115.78500000000001</v>
      </c>
      <c r="G69" s="45">
        <f>D69*2%</f>
        <v>24.900000000000002</v>
      </c>
      <c r="M69" s="31" t="s">
        <v>92</v>
      </c>
      <c r="N69" s="32">
        <v>3</v>
      </c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</sheetData>
  <mergeCells count="7">
    <mergeCell ref="A9:C9"/>
    <mergeCell ref="A10:C10"/>
    <mergeCell ref="A4:G4"/>
    <mergeCell ref="A5:G5"/>
    <mergeCell ref="A6:G6"/>
    <mergeCell ref="A8:C8"/>
    <mergeCell ref="D8:E8"/>
  </mergeCells>
  <printOptions horizontalCentered="1" verticalCentered="1"/>
  <pageMargins left="0.3541666666666667" right="0.39375" top="0.31527777777777777" bottom="0.4027777777777778" header="0.5118055555555556" footer="0.23611111111111113"/>
  <pageSetup horizontalDpi="300" verticalDpi="300" orientation="portrait" paperSize="9" scale="84" r:id="rId2"/>
  <headerFooter alignWithMargins="0">
    <oddFooter>&amp;L&amp;"Times New Roman,Normal"&amp;12Elaborado por: Talles.&amp;R&amp;"Times New Roman,Normal"&amp;12Página 1 de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1"/>
  <sheetViews>
    <sheetView tabSelected="1" view="pageBreakPreview" zoomScaleSheetLayoutView="100" workbookViewId="0" topLeftCell="A1">
      <selection activeCell="D3" sqref="D3"/>
    </sheetView>
  </sheetViews>
  <sheetFormatPr defaultColWidth="9.140625" defaultRowHeight="12.75"/>
  <cols>
    <col min="1" max="1" width="20.7109375" style="1" customWidth="1"/>
    <col min="2" max="2" width="35.7109375" style="1" customWidth="1"/>
    <col min="3" max="3" width="16.7109375" style="1" customWidth="1"/>
    <col min="4" max="4" width="19.00390625" style="1" customWidth="1"/>
    <col min="5" max="5" width="13.57421875" style="1" customWidth="1"/>
    <col min="6" max="6" width="13.8515625" style="1" customWidth="1"/>
    <col min="7" max="7" width="21.00390625" style="1" customWidth="1"/>
    <col min="8" max="10" width="9.00390625" style="1" customWidth="1"/>
    <col min="11" max="11" width="11.140625" style="1" customWidth="1"/>
    <col min="12" max="12" width="9.00390625" style="1" customWidth="1"/>
    <col min="13" max="17" width="0" style="1" hidden="1" customWidth="1"/>
    <col min="18" max="16384" width="9.00390625" style="1" customWidth="1"/>
  </cols>
  <sheetData>
    <row r="1" spans="1:7" ht="15.75">
      <c r="A1" s="59"/>
      <c r="B1" s="59"/>
      <c r="C1" s="59"/>
      <c r="D1" s="59"/>
      <c r="E1" s="59"/>
      <c r="F1" s="59"/>
      <c r="G1" s="59"/>
    </row>
    <row r="2" spans="1:7" ht="15.75">
      <c r="A2" s="59"/>
      <c r="B2" s="59"/>
      <c r="C2" s="59"/>
      <c r="D2" s="59"/>
      <c r="E2" s="59"/>
      <c r="F2" s="59"/>
      <c r="G2" s="59"/>
    </row>
    <row r="3" spans="1:7" ht="15.75">
      <c r="A3" s="59"/>
      <c r="B3" s="59"/>
      <c r="C3" s="59"/>
      <c r="D3" s="59"/>
      <c r="E3" s="59"/>
      <c r="F3" s="59"/>
      <c r="G3" s="59"/>
    </row>
    <row r="4" spans="1:7" ht="15.75">
      <c r="A4" s="102" t="s">
        <v>0</v>
      </c>
      <c r="B4" s="102"/>
      <c r="C4" s="102"/>
      <c r="D4" s="102"/>
      <c r="E4" s="102"/>
      <c r="F4" s="102"/>
      <c r="G4" s="102"/>
    </row>
    <row r="5" spans="1:7" ht="15.75">
      <c r="A5" s="102" t="s">
        <v>1</v>
      </c>
      <c r="B5" s="102"/>
      <c r="C5" s="102"/>
      <c r="D5" s="102"/>
      <c r="E5" s="102"/>
      <c r="F5" s="102"/>
      <c r="G5" s="102"/>
    </row>
    <row r="6" spans="1:7" ht="15.75">
      <c r="A6" s="102" t="s">
        <v>2</v>
      </c>
      <c r="B6" s="102"/>
      <c r="C6" s="102"/>
      <c r="D6" s="102"/>
      <c r="E6" s="102"/>
      <c r="F6" s="102"/>
      <c r="G6" s="102"/>
    </row>
    <row r="7" spans="1:7" ht="12.75">
      <c r="A7" s="60"/>
      <c r="B7" s="60"/>
      <c r="C7" s="60"/>
      <c r="D7" s="60"/>
      <c r="E7" s="60"/>
      <c r="F7" s="60"/>
      <c r="G7" s="60"/>
    </row>
    <row r="8" spans="1:5" ht="12.75">
      <c r="A8" s="103" t="s">
        <v>3</v>
      </c>
      <c r="B8" s="103"/>
      <c r="C8" s="103"/>
      <c r="D8" s="62"/>
      <c r="E8" s="62"/>
    </row>
    <row r="9" spans="1:5" ht="12.75">
      <c r="A9" s="103" t="s">
        <v>5</v>
      </c>
      <c r="B9" s="103"/>
      <c r="C9" s="103"/>
      <c r="D9" s="62"/>
      <c r="E9" s="62"/>
    </row>
    <row r="10" spans="1:5" ht="12.75">
      <c r="A10" s="103" t="s">
        <v>6</v>
      </c>
      <c r="B10" s="103"/>
      <c r="C10" s="103"/>
      <c r="D10" s="63" t="s">
        <v>93</v>
      </c>
      <c r="E10" s="63"/>
    </row>
    <row r="11" spans="1:5" ht="12.75">
      <c r="A11" s="61"/>
      <c r="B11" s="61"/>
      <c r="C11" s="61"/>
      <c r="D11" s="63" t="s">
        <v>94</v>
      </c>
      <c r="E11" s="63"/>
    </row>
    <row r="12" spans="1:7" ht="13.5">
      <c r="A12" s="104" t="s">
        <v>95</v>
      </c>
      <c r="B12" s="104"/>
      <c r="C12" s="104"/>
      <c r="D12" s="104"/>
      <c r="E12" s="104"/>
      <c r="F12" s="104"/>
      <c r="G12" s="104"/>
    </row>
    <row r="14" spans="1:7" ht="15.75">
      <c r="A14" s="64" t="s">
        <v>8</v>
      </c>
      <c r="B14" s="65">
        <v>415</v>
      </c>
      <c r="C14" s="64" t="s">
        <v>9</v>
      </c>
      <c r="D14" s="66">
        <v>39508</v>
      </c>
      <c r="E14" s="67"/>
      <c r="F14" s="68" t="s">
        <v>10</v>
      </c>
      <c r="G14" s="69">
        <v>0.09210000000000002</v>
      </c>
    </row>
    <row r="15" spans="16:17" ht="12.75">
      <c r="P15" s="15"/>
      <c r="Q15" s="16"/>
    </row>
    <row r="16" spans="1:17" ht="39.75" customHeight="1">
      <c r="A16" s="70" t="s">
        <v>12</v>
      </c>
      <c r="B16" s="71" t="s">
        <v>13</v>
      </c>
      <c r="C16" s="72" t="s">
        <v>14</v>
      </c>
      <c r="D16" s="73" t="s">
        <v>15</v>
      </c>
      <c r="E16" s="74">
        <v>0.05</v>
      </c>
      <c r="F16" s="75" t="s">
        <v>96</v>
      </c>
      <c r="G16" s="73" t="s">
        <v>97</v>
      </c>
      <c r="P16" s="15"/>
      <c r="Q16" s="16"/>
    </row>
    <row r="17" spans="1:17" ht="15.75">
      <c r="A17" s="76"/>
      <c r="B17" s="77" t="s">
        <v>18</v>
      </c>
      <c r="C17" s="78"/>
      <c r="D17" s="78"/>
      <c r="E17" s="78"/>
      <c r="F17" s="78"/>
      <c r="G17" s="78"/>
      <c r="P17" s="15"/>
      <c r="Q17" s="16"/>
    </row>
    <row r="18" spans="1:17" ht="15">
      <c r="A18" s="79"/>
      <c r="B18" s="80" t="s">
        <v>19</v>
      </c>
      <c r="C18" s="81">
        <f>N18:N71</f>
        <v>34</v>
      </c>
      <c r="D18" s="82">
        <f>(B14*C18)</f>
        <v>14110</v>
      </c>
      <c r="E18" s="83">
        <f>(D18)*5%</f>
        <v>705.5</v>
      </c>
      <c r="F18" s="82">
        <v>25.5</v>
      </c>
      <c r="G18" s="83">
        <f>F18*(B14)</f>
        <v>10582.5</v>
      </c>
      <c r="M18" s="31" t="s">
        <v>21</v>
      </c>
      <c r="N18" s="32">
        <v>34</v>
      </c>
      <c r="P18" s="15" t="s">
        <v>22</v>
      </c>
      <c r="Q18" s="16" t="s">
        <v>23</v>
      </c>
    </row>
    <row r="19" spans="1:17" ht="15">
      <c r="A19" s="79"/>
      <c r="B19" s="80" t="s">
        <v>24</v>
      </c>
      <c r="C19" s="81">
        <f>N19:N72</f>
        <v>21.25</v>
      </c>
      <c r="D19" s="82">
        <f>(B14*C19)</f>
        <v>8818.75</v>
      </c>
      <c r="E19" s="83">
        <f>(D19)*5%</f>
        <v>440.9375</v>
      </c>
      <c r="F19" s="82">
        <v>15.94</v>
      </c>
      <c r="G19" s="83">
        <f>F19*(B14)</f>
        <v>6615.099999999999</v>
      </c>
      <c r="M19" s="31" t="s">
        <v>25</v>
      </c>
      <c r="N19" s="32">
        <v>21.25</v>
      </c>
      <c r="P19" s="15" t="s">
        <v>26</v>
      </c>
      <c r="Q19" s="33">
        <v>200</v>
      </c>
    </row>
    <row r="20" spans="1:17" ht="15">
      <c r="A20" s="79"/>
      <c r="B20" s="80" t="s">
        <v>27</v>
      </c>
      <c r="C20" s="81">
        <f>N20:N73</f>
        <v>17</v>
      </c>
      <c r="D20" s="82">
        <f>(B14*C20)</f>
        <v>7055</v>
      </c>
      <c r="E20" s="83">
        <f>(D20)*5%</f>
        <v>352.75</v>
      </c>
      <c r="F20" s="82">
        <v>12.75</v>
      </c>
      <c r="G20" s="83">
        <f>F20*B14</f>
        <v>5291.25</v>
      </c>
      <c r="M20" s="31" t="s">
        <v>28</v>
      </c>
      <c r="N20" s="32">
        <v>17</v>
      </c>
      <c r="P20" s="15" t="s">
        <v>29</v>
      </c>
      <c r="Q20" s="33">
        <v>200</v>
      </c>
    </row>
    <row r="21" spans="1:17" ht="15.75">
      <c r="A21" s="84" t="s">
        <v>30</v>
      </c>
      <c r="B21" s="80" t="s">
        <v>31</v>
      </c>
      <c r="C21" s="81">
        <f>N21:N74</f>
        <v>5</v>
      </c>
      <c r="D21" s="82">
        <f>(B14*C21)</f>
        <v>2075</v>
      </c>
      <c r="E21" s="83">
        <f>(D21)*5%</f>
        <v>103.75</v>
      </c>
      <c r="F21" s="82">
        <v>3.75</v>
      </c>
      <c r="G21" s="83">
        <f>F21*B14</f>
        <v>1556.25</v>
      </c>
      <c r="M21" s="31" t="s">
        <v>32</v>
      </c>
      <c r="N21" s="32">
        <v>5</v>
      </c>
      <c r="P21" s="15" t="s">
        <v>33</v>
      </c>
      <c r="Q21" s="33">
        <v>200</v>
      </c>
    </row>
    <row r="22" spans="1:17" ht="15.75">
      <c r="A22" s="85" t="s">
        <v>12</v>
      </c>
      <c r="B22" s="86" t="s">
        <v>34</v>
      </c>
      <c r="C22" s="81"/>
      <c r="D22" s="80"/>
      <c r="E22" s="83"/>
      <c r="F22" s="82"/>
      <c r="G22" s="83"/>
      <c r="M22" s="31"/>
      <c r="N22" s="32"/>
      <c r="P22" s="15" t="s">
        <v>35</v>
      </c>
      <c r="Q22" s="33">
        <v>200</v>
      </c>
    </row>
    <row r="23" spans="1:17" ht="15.75">
      <c r="A23" s="85" t="s">
        <v>36</v>
      </c>
      <c r="B23" s="80" t="s">
        <v>19</v>
      </c>
      <c r="C23" s="81">
        <f>N23:N76</f>
        <v>22.1</v>
      </c>
      <c r="D23" s="82">
        <f>(B14*C23)</f>
        <v>9171.5</v>
      </c>
      <c r="E23" s="83">
        <f>(D23)*5%</f>
        <v>458.57500000000005</v>
      </c>
      <c r="F23" s="82">
        <v>16.58</v>
      </c>
      <c r="G23" s="83">
        <f>F23*B14</f>
        <v>6880.699999999999</v>
      </c>
      <c r="M23" s="31" t="s">
        <v>37</v>
      </c>
      <c r="N23" s="32">
        <v>22.1</v>
      </c>
      <c r="P23" s="15" t="s">
        <v>38</v>
      </c>
      <c r="Q23" s="33">
        <v>200</v>
      </c>
    </row>
    <row r="24" spans="1:17" ht="15">
      <c r="A24" s="79"/>
      <c r="B24" s="80" t="s">
        <v>24</v>
      </c>
      <c r="C24" s="81">
        <f>N24:N77</f>
        <v>11.9</v>
      </c>
      <c r="D24" s="82">
        <f>(B14*C24)</f>
        <v>4938.5</v>
      </c>
      <c r="E24" s="83">
        <f>(D24)*5%</f>
        <v>246.925</v>
      </c>
      <c r="F24" s="82">
        <v>8.93</v>
      </c>
      <c r="G24" s="83">
        <f>F24*B14</f>
        <v>3705.95</v>
      </c>
      <c r="M24" s="31" t="s">
        <v>39</v>
      </c>
      <c r="N24" s="32">
        <v>11.9</v>
      </c>
      <c r="P24" s="15" t="s">
        <v>40</v>
      </c>
      <c r="Q24" s="33">
        <v>200</v>
      </c>
    </row>
    <row r="25" spans="1:17" ht="15">
      <c r="A25" s="79"/>
      <c r="B25" s="80" t="s">
        <v>27</v>
      </c>
      <c r="C25" s="81">
        <f>N25:N78</f>
        <v>9.35</v>
      </c>
      <c r="D25" s="82">
        <f>(B14*C25)</f>
        <v>3880.25</v>
      </c>
      <c r="E25" s="83">
        <f>(D25)*5%</f>
        <v>194.01250000000002</v>
      </c>
      <c r="F25" s="82">
        <v>7.01</v>
      </c>
      <c r="G25" s="83">
        <f>F25*B14</f>
        <v>2909.15</v>
      </c>
      <c r="M25" s="31" t="s">
        <v>41</v>
      </c>
      <c r="N25" s="32">
        <v>9.35</v>
      </c>
      <c r="P25" s="15" t="s">
        <v>42</v>
      </c>
      <c r="Q25" s="33">
        <v>200</v>
      </c>
    </row>
    <row r="26" spans="1:17" ht="15">
      <c r="A26" s="87"/>
      <c r="B26" s="88" t="s">
        <v>31</v>
      </c>
      <c r="C26" s="89">
        <f>N26:N79</f>
        <v>4.5</v>
      </c>
      <c r="D26" s="90">
        <f>(B14*C26)</f>
        <v>1867.5</v>
      </c>
      <c r="E26" s="91">
        <f>(D26)*5%</f>
        <v>93.375</v>
      </c>
      <c r="F26" s="90">
        <v>3.38</v>
      </c>
      <c r="G26" s="91">
        <f>F26*B14</f>
        <v>1402.7</v>
      </c>
      <c r="M26" s="31" t="s">
        <v>43</v>
      </c>
      <c r="N26" s="32">
        <v>4.5</v>
      </c>
      <c r="P26" s="15" t="s">
        <v>44</v>
      </c>
      <c r="Q26" s="33">
        <v>200</v>
      </c>
    </row>
    <row r="27" spans="1:17" ht="15.75">
      <c r="A27" s="76"/>
      <c r="B27" s="92" t="s">
        <v>18</v>
      </c>
      <c r="C27" s="93"/>
      <c r="D27" s="93"/>
      <c r="E27" s="94"/>
      <c r="F27" s="95"/>
      <c r="G27" s="94"/>
      <c r="M27" s="31"/>
      <c r="N27" s="32"/>
      <c r="P27" s="15" t="s">
        <v>45</v>
      </c>
      <c r="Q27" s="33">
        <v>200</v>
      </c>
    </row>
    <row r="28" spans="1:17" ht="15">
      <c r="A28" s="79"/>
      <c r="B28" s="96" t="s">
        <v>19</v>
      </c>
      <c r="C28" s="97">
        <f>N28:N81</f>
        <v>24.65</v>
      </c>
      <c r="D28" s="95">
        <f>(B14*C28)</f>
        <v>10229.75</v>
      </c>
      <c r="E28" s="94">
        <f>(D28)*5%</f>
        <v>511.4875</v>
      </c>
      <c r="F28" s="95">
        <v>18.49</v>
      </c>
      <c r="G28" s="83">
        <f>F28*B14</f>
        <v>7673.349999999999</v>
      </c>
      <c r="M28" s="31" t="s">
        <v>46</v>
      </c>
      <c r="N28" s="32">
        <v>24.65</v>
      </c>
      <c r="P28" s="15" t="s">
        <v>47</v>
      </c>
      <c r="Q28" s="33">
        <v>200</v>
      </c>
    </row>
    <row r="29" spans="1:17" ht="15">
      <c r="A29" s="79"/>
      <c r="B29" s="80" t="s">
        <v>24</v>
      </c>
      <c r="C29" s="81">
        <f>N29:N82</f>
        <v>12.75</v>
      </c>
      <c r="D29" s="82">
        <f>(B14*C29)</f>
        <v>5291.25</v>
      </c>
      <c r="E29" s="94">
        <f>(D29)*5%</f>
        <v>264.5625</v>
      </c>
      <c r="F29" s="82">
        <v>9.56</v>
      </c>
      <c r="G29" s="83">
        <f>F29*B14</f>
        <v>3967.4</v>
      </c>
      <c r="M29" s="31" t="s">
        <v>48</v>
      </c>
      <c r="N29" s="32">
        <v>12.75</v>
      </c>
      <c r="P29" s="15" t="s">
        <v>49</v>
      </c>
      <c r="Q29" s="33">
        <v>200</v>
      </c>
    </row>
    <row r="30" spans="1:17" ht="15">
      <c r="A30" s="79"/>
      <c r="B30" s="80" t="s">
        <v>27</v>
      </c>
      <c r="C30" s="81">
        <f>N30:N83</f>
        <v>11.05</v>
      </c>
      <c r="D30" s="82">
        <f>(B14*C30)</f>
        <v>4585.75</v>
      </c>
      <c r="E30" s="94">
        <f>(D30)*5%</f>
        <v>229.28750000000002</v>
      </c>
      <c r="F30" s="82">
        <v>8.29</v>
      </c>
      <c r="G30" s="83">
        <f>F30*B14</f>
        <v>3440.3499999999995</v>
      </c>
      <c r="M30" s="31" t="s">
        <v>50</v>
      </c>
      <c r="N30" s="32">
        <v>11.05</v>
      </c>
      <c r="P30" s="15" t="s">
        <v>51</v>
      </c>
      <c r="Q30" s="33">
        <v>200</v>
      </c>
    </row>
    <row r="31" spans="1:17" s="53" customFormat="1" ht="15">
      <c r="A31" s="98"/>
      <c r="B31" s="80" t="s">
        <v>31</v>
      </c>
      <c r="C31" s="81">
        <f>N31:N84</f>
        <v>5</v>
      </c>
      <c r="D31" s="82">
        <f>(B14*C31)</f>
        <v>2075</v>
      </c>
      <c r="E31" s="94">
        <f>(D31)*5%</f>
        <v>103.75</v>
      </c>
      <c r="F31" s="82">
        <v>3.75</v>
      </c>
      <c r="G31" s="83">
        <f>F31*B14</f>
        <v>1556.25</v>
      </c>
      <c r="M31" s="54" t="s">
        <v>52</v>
      </c>
      <c r="N31" s="55">
        <v>5</v>
      </c>
      <c r="P31" s="56" t="s">
        <v>53</v>
      </c>
      <c r="Q31" s="57">
        <v>200</v>
      </c>
    </row>
    <row r="32" spans="1:14" ht="15.75">
      <c r="A32" s="84" t="s">
        <v>56</v>
      </c>
      <c r="B32" s="92" t="s">
        <v>55</v>
      </c>
      <c r="C32" s="97"/>
      <c r="D32" s="95"/>
      <c r="E32" s="94"/>
      <c r="F32" s="95"/>
      <c r="G32" s="83"/>
      <c r="M32" s="31"/>
      <c r="N32" s="32"/>
    </row>
    <row r="33" spans="1:14" ht="15.75">
      <c r="A33" s="84" t="s">
        <v>54</v>
      </c>
      <c r="B33" s="80" t="s">
        <v>19</v>
      </c>
      <c r="C33" s="81">
        <f>N33:N86</f>
        <v>22.1</v>
      </c>
      <c r="D33" s="82">
        <f>(C33*B14)</f>
        <v>9171.5</v>
      </c>
      <c r="E33" s="83">
        <f>(D33)*5%</f>
        <v>458.57500000000005</v>
      </c>
      <c r="F33" s="82">
        <v>16.58</v>
      </c>
      <c r="G33" s="83">
        <f>F33*B14</f>
        <v>6880.699999999999</v>
      </c>
      <c r="M33" s="31" t="s">
        <v>57</v>
      </c>
      <c r="N33" s="32">
        <v>22.1</v>
      </c>
    </row>
    <row r="34" spans="1:14" ht="15">
      <c r="A34" s="79"/>
      <c r="B34" s="80" t="s">
        <v>24</v>
      </c>
      <c r="C34" s="81">
        <f>N34:N87</f>
        <v>11.9</v>
      </c>
      <c r="D34" s="82">
        <f>C34*B14</f>
        <v>4938.5</v>
      </c>
      <c r="E34" s="83">
        <f>(D34)*5%</f>
        <v>246.925</v>
      </c>
      <c r="F34" s="82">
        <v>8.93</v>
      </c>
      <c r="G34" s="83">
        <f>F34*B14</f>
        <v>3705.95</v>
      </c>
      <c r="M34" s="31" t="s">
        <v>58</v>
      </c>
      <c r="N34" s="32">
        <v>11.9</v>
      </c>
    </row>
    <row r="35" spans="1:14" ht="15">
      <c r="A35" s="79"/>
      <c r="B35" s="80" t="s">
        <v>27</v>
      </c>
      <c r="C35" s="81">
        <f>N35:N88</f>
        <v>9.35</v>
      </c>
      <c r="D35" s="82">
        <f>C35*B14</f>
        <v>3880.25</v>
      </c>
      <c r="E35" s="83">
        <f>(D35)*5%</f>
        <v>194.01250000000002</v>
      </c>
      <c r="F35" s="82">
        <v>7.01</v>
      </c>
      <c r="G35" s="83">
        <f>F35*B14</f>
        <v>2909.15</v>
      </c>
      <c r="M35" s="31" t="s">
        <v>59</v>
      </c>
      <c r="N35" s="32">
        <v>9.35</v>
      </c>
    </row>
    <row r="36" spans="1:14" ht="15">
      <c r="A36" s="79"/>
      <c r="B36" s="80" t="s">
        <v>31</v>
      </c>
      <c r="C36" s="81">
        <f>N36:N89</f>
        <v>4.5</v>
      </c>
      <c r="D36" s="82">
        <f>(B14*C36)</f>
        <v>1867.5</v>
      </c>
      <c r="E36" s="83">
        <f>(D36)*5%</f>
        <v>93.375</v>
      </c>
      <c r="F36" s="82">
        <v>3.38</v>
      </c>
      <c r="G36" s="83">
        <f>F36*B14</f>
        <v>1402.7</v>
      </c>
      <c r="M36" s="31" t="s">
        <v>60</v>
      </c>
      <c r="N36" s="32">
        <v>4.5</v>
      </c>
    </row>
    <row r="37" spans="1:14" ht="15.75">
      <c r="A37" s="79"/>
      <c r="B37" s="86" t="s">
        <v>34</v>
      </c>
      <c r="C37" s="81"/>
      <c r="D37" s="80"/>
      <c r="E37" s="83"/>
      <c r="F37" s="82"/>
      <c r="G37" s="83"/>
      <c r="M37" s="31"/>
      <c r="N37" s="32"/>
    </row>
    <row r="38" spans="1:14" ht="15">
      <c r="A38" s="79"/>
      <c r="B38" s="80" t="s">
        <v>19</v>
      </c>
      <c r="C38" s="81">
        <f>N38:N91</f>
        <v>20.4</v>
      </c>
      <c r="D38" s="82">
        <f>(B14*C38)</f>
        <v>8466</v>
      </c>
      <c r="E38" s="83">
        <f>(D38)*5%</f>
        <v>423.3</v>
      </c>
      <c r="F38" s="82">
        <v>15.3</v>
      </c>
      <c r="G38" s="83">
        <f>F38*B14</f>
        <v>6349.5</v>
      </c>
      <c r="M38" s="31" t="s">
        <v>61</v>
      </c>
      <c r="N38" s="32">
        <v>20.4</v>
      </c>
    </row>
    <row r="39" spans="1:14" ht="15">
      <c r="A39" s="79"/>
      <c r="B39" s="80" t="s">
        <v>24</v>
      </c>
      <c r="C39" s="81">
        <f>N39:N92</f>
        <v>11.05</v>
      </c>
      <c r="D39" s="82">
        <f>(B14*C39)</f>
        <v>4585.75</v>
      </c>
      <c r="E39" s="83">
        <f>(D39)*5%</f>
        <v>229.28750000000002</v>
      </c>
      <c r="F39" s="82">
        <v>8.29</v>
      </c>
      <c r="G39" s="83">
        <f>F39*B14</f>
        <v>3440.3499999999995</v>
      </c>
      <c r="M39" s="31" t="s">
        <v>62</v>
      </c>
      <c r="N39" s="32">
        <v>11.05</v>
      </c>
    </row>
    <row r="40" spans="1:14" ht="15">
      <c r="A40" s="79"/>
      <c r="B40" s="80" t="s">
        <v>27</v>
      </c>
      <c r="C40" s="81">
        <f>N40:N93</f>
        <v>8.5</v>
      </c>
      <c r="D40" s="82">
        <f>(B14*C40)</f>
        <v>3527.5</v>
      </c>
      <c r="E40" s="83">
        <f>(D40)*5%</f>
        <v>176.375</v>
      </c>
      <c r="F40" s="82">
        <v>6.38</v>
      </c>
      <c r="G40" s="83">
        <f>F40*B14</f>
        <v>2647.7</v>
      </c>
      <c r="M40" s="31" t="s">
        <v>63</v>
      </c>
      <c r="N40" s="32">
        <v>8.5</v>
      </c>
    </row>
    <row r="41" spans="1:14" ht="15">
      <c r="A41" s="79"/>
      <c r="B41" s="88" t="s">
        <v>31</v>
      </c>
      <c r="C41" s="89">
        <f>N41:N94</f>
        <v>4</v>
      </c>
      <c r="D41" s="90">
        <f>(B14*C41)</f>
        <v>1660</v>
      </c>
      <c r="E41" s="91">
        <f>(D41)*5%</f>
        <v>83</v>
      </c>
      <c r="F41" s="90">
        <v>3</v>
      </c>
      <c r="G41" s="91">
        <f>F41*B14</f>
        <v>1245</v>
      </c>
      <c r="M41" s="31" t="s">
        <v>64</v>
      </c>
      <c r="N41" s="32">
        <v>4</v>
      </c>
    </row>
    <row r="42" spans="1:14" ht="15.75">
      <c r="A42" s="76"/>
      <c r="B42" s="92" t="s">
        <v>18</v>
      </c>
      <c r="C42" s="97"/>
      <c r="D42" s="93"/>
      <c r="E42" s="94"/>
      <c r="F42" s="95"/>
      <c r="G42" s="94"/>
      <c r="M42" s="31"/>
      <c r="N42" s="32"/>
    </row>
    <row r="43" spans="1:14" ht="15">
      <c r="A43" s="79"/>
      <c r="B43" s="80" t="s">
        <v>19</v>
      </c>
      <c r="C43" s="81">
        <f>N43:N96</f>
        <v>20.4</v>
      </c>
      <c r="D43" s="82">
        <f>(B14*C43)</f>
        <v>8466</v>
      </c>
      <c r="E43" s="83">
        <f>(D43)*5%</f>
        <v>423.3</v>
      </c>
      <c r="F43" s="82">
        <v>15.3</v>
      </c>
      <c r="G43" s="83">
        <f>F43*B14</f>
        <v>6349.5</v>
      </c>
      <c r="M43" s="31" t="s">
        <v>65</v>
      </c>
      <c r="N43" s="32">
        <v>20.4</v>
      </c>
    </row>
    <row r="44" spans="1:14" ht="15">
      <c r="A44" s="79"/>
      <c r="B44" s="80" t="s">
        <v>24</v>
      </c>
      <c r="C44" s="81">
        <f>N44:N97</f>
        <v>11.9</v>
      </c>
      <c r="D44" s="82">
        <f>(B14*C44)</f>
        <v>4938.5</v>
      </c>
      <c r="E44" s="83">
        <f>(D44)*5%</f>
        <v>246.925</v>
      </c>
      <c r="F44" s="82">
        <v>8.93</v>
      </c>
      <c r="G44" s="83">
        <f>F44*B14</f>
        <v>3705.95</v>
      </c>
      <c r="M44" s="31" t="s">
        <v>66</v>
      </c>
      <c r="N44" s="32">
        <v>11.9</v>
      </c>
    </row>
    <row r="45" spans="1:14" ht="15">
      <c r="A45" s="79"/>
      <c r="B45" s="80" t="s">
        <v>27</v>
      </c>
      <c r="C45" s="81">
        <f>N45:N98</f>
        <v>9.35</v>
      </c>
      <c r="D45" s="82">
        <f>(B14*C45)</f>
        <v>3880.25</v>
      </c>
      <c r="E45" s="83">
        <f>(D45)*5%</f>
        <v>194.01250000000002</v>
      </c>
      <c r="F45" s="82">
        <v>7.01</v>
      </c>
      <c r="G45" s="83">
        <f>F45*B14</f>
        <v>2909.15</v>
      </c>
      <c r="M45" s="31" t="s">
        <v>67</v>
      </c>
      <c r="N45" s="32">
        <v>9.35</v>
      </c>
    </row>
    <row r="46" spans="1:14" ht="15">
      <c r="A46" s="79"/>
      <c r="B46" s="80" t="s">
        <v>31</v>
      </c>
      <c r="C46" s="81">
        <f>N46:N99</f>
        <v>4.5</v>
      </c>
      <c r="D46" s="82">
        <f>(B14*C46)</f>
        <v>1867.5</v>
      </c>
      <c r="E46" s="83">
        <f>(D46)*5%</f>
        <v>93.375</v>
      </c>
      <c r="F46" s="82">
        <v>3.38</v>
      </c>
      <c r="G46" s="83">
        <f>F46*B14</f>
        <v>1402.7</v>
      </c>
      <c r="M46" s="31" t="s">
        <v>68</v>
      </c>
      <c r="N46" s="32">
        <v>4.5</v>
      </c>
    </row>
    <row r="47" spans="1:14" ht="15.75">
      <c r="A47" s="84" t="s">
        <v>70</v>
      </c>
      <c r="B47" s="86" t="s">
        <v>55</v>
      </c>
      <c r="C47" s="81"/>
      <c r="D47" s="80"/>
      <c r="E47" s="83"/>
      <c r="F47" s="82"/>
      <c r="G47" s="83"/>
      <c r="M47" s="31"/>
      <c r="N47" s="32"/>
    </row>
    <row r="48" spans="1:14" ht="15.75">
      <c r="A48" s="84" t="s">
        <v>69</v>
      </c>
      <c r="B48" s="80" t="s">
        <v>19</v>
      </c>
      <c r="C48" s="81">
        <f>N48:N101</f>
        <v>19.55</v>
      </c>
      <c r="D48" s="82">
        <f>(B14*C48)</f>
        <v>8113.25</v>
      </c>
      <c r="E48" s="83">
        <f>(D48)*5%</f>
        <v>405.6625</v>
      </c>
      <c r="F48" s="82">
        <v>14.66</v>
      </c>
      <c r="G48" s="83">
        <f>F48*B14</f>
        <v>6083.9</v>
      </c>
      <c r="M48" s="31" t="s">
        <v>71</v>
      </c>
      <c r="N48" s="32">
        <v>19.55</v>
      </c>
    </row>
    <row r="49" spans="1:14" ht="15">
      <c r="A49" s="79"/>
      <c r="B49" s="80" t="s">
        <v>24</v>
      </c>
      <c r="C49" s="81">
        <f>N49:N102</f>
        <v>11.05</v>
      </c>
      <c r="D49" s="82">
        <f>(B14*C49)</f>
        <v>4585.75</v>
      </c>
      <c r="E49" s="83">
        <f>(D49)*5%</f>
        <v>229.28750000000002</v>
      </c>
      <c r="F49" s="82">
        <v>8.29</v>
      </c>
      <c r="G49" s="83">
        <f>F49*B14</f>
        <v>3440.3499999999995</v>
      </c>
      <c r="M49" s="31" t="s">
        <v>72</v>
      </c>
      <c r="N49" s="32">
        <v>11.05</v>
      </c>
    </row>
    <row r="50" spans="1:14" ht="15">
      <c r="A50" s="79"/>
      <c r="B50" s="80" t="s">
        <v>27</v>
      </c>
      <c r="C50" s="81">
        <f>N50:N103</f>
        <v>8.5</v>
      </c>
      <c r="D50" s="82">
        <f>(B14*C50)</f>
        <v>3527.5</v>
      </c>
      <c r="E50" s="83">
        <f>(D50)*5%</f>
        <v>176.375</v>
      </c>
      <c r="F50" s="82">
        <v>6.38</v>
      </c>
      <c r="G50" s="83">
        <f>F50*B14</f>
        <v>2647.7</v>
      </c>
      <c r="M50" s="31" t="s">
        <v>73</v>
      </c>
      <c r="N50" s="32">
        <v>8.5</v>
      </c>
    </row>
    <row r="51" spans="1:14" ht="15">
      <c r="A51" s="79"/>
      <c r="B51" s="80" t="s">
        <v>31</v>
      </c>
      <c r="C51" s="81">
        <f>N51:N104</f>
        <v>4</v>
      </c>
      <c r="D51" s="82">
        <f>(B14*C51)</f>
        <v>1660</v>
      </c>
      <c r="E51" s="83">
        <f>(D51)*5%</f>
        <v>83</v>
      </c>
      <c r="F51" s="82">
        <v>3</v>
      </c>
      <c r="G51" s="83">
        <f>F51*B14</f>
        <v>1245</v>
      </c>
      <c r="M51" s="31" t="s">
        <v>74</v>
      </c>
      <c r="N51" s="32">
        <v>4</v>
      </c>
    </row>
    <row r="52" spans="1:14" ht="15.75">
      <c r="A52" s="79"/>
      <c r="B52" s="86" t="s">
        <v>34</v>
      </c>
      <c r="C52" s="81"/>
      <c r="D52" s="80" t="s">
        <v>98</v>
      </c>
      <c r="E52" s="83"/>
      <c r="F52" s="82"/>
      <c r="G52" s="83"/>
      <c r="M52" s="31"/>
      <c r="N52" s="32"/>
    </row>
    <row r="53" spans="1:14" ht="15">
      <c r="A53" s="79"/>
      <c r="B53" s="80" t="s">
        <v>19</v>
      </c>
      <c r="C53" s="81">
        <f>N53:N106</f>
        <v>17</v>
      </c>
      <c r="D53" s="82">
        <f>(B14*C53)</f>
        <v>7055</v>
      </c>
      <c r="E53" s="83">
        <f>(D53)*5%</f>
        <v>352.75</v>
      </c>
      <c r="F53" s="82">
        <v>12.75</v>
      </c>
      <c r="G53" s="83">
        <f>F53*B14</f>
        <v>5291.25</v>
      </c>
      <c r="M53" s="31" t="s">
        <v>75</v>
      </c>
      <c r="N53" s="32">
        <v>17</v>
      </c>
    </row>
    <row r="54" spans="1:14" ht="15">
      <c r="A54" s="79"/>
      <c r="B54" s="80" t="s">
        <v>24</v>
      </c>
      <c r="C54" s="81">
        <f>N54:N107</f>
        <v>9.35</v>
      </c>
      <c r="D54" s="82">
        <f>(B14*C54)</f>
        <v>3880.25</v>
      </c>
      <c r="E54" s="83">
        <f>(D54)*5%</f>
        <v>194.01250000000002</v>
      </c>
      <c r="F54" s="82">
        <v>7.01</v>
      </c>
      <c r="G54" s="83">
        <f>F54*B14</f>
        <v>2909.15</v>
      </c>
      <c r="M54" s="31" t="s">
        <v>76</v>
      </c>
      <c r="N54" s="32">
        <v>9.35</v>
      </c>
    </row>
    <row r="55" spans="1:14" ht="15">
      <c r="A55" s="79"/>
      <c r="B55" s="80" t="s">
        <v>27</v>
      </c>
      <c r="C55" s="81">
        <f>N55:N108</f>
        <v>7.65</v>
      </c>
      <c r="D55" s="82">
        <f>(B14*C55)</f>
        <v>3174.75</v>
      </c>
      <c r="E55" s="83">
        <f>(D55)*5%</f>
        <v>158.7375</v>
      </c>
      <c r="F55" s="82">
        <v>5.74</v>
      </c>
      <c r="G55" s="83">
        <f>F55*B14</f>
        <v>2382.1</v>
      </c>
      <c r="M55" s="31" t="s">
        <v>77</v>
      </c>
      <c r="N55" s="32">
        <v>7.65</v>
      </c>
    </row>
    <row r="56" spans="1:14" ht="15">
      <c r="A56" s="79"/>
      <c r="B56" s="88" t="s">
        <v>31</v>
      </c>
      <c r="C56" s="89">
        <f>N56:N109</f>
        <v>3.5</v>
      </c>
      <c r="D56" s="90">
        <f>(B14*C56)</f>
        <v>1452.5</v>
      </c>
      <c r="E56" s="91">
        <f>(D56)*5%</f>
        <v>72.625</v>
      </c>
      <c r="F56" s="90">
        <v>2.63</v>
      </c>
      <c r="G56" s="91">
        <f>F56*B14</f>
        <v>1091.45</v>
      </c>
      <c r="M56" s="31" t="s">
        <v>78</v>
      </c>
      <c r="N56" s="32">
        <v>3.5</v>
      </c>
    </row>
    <row r="57" spans="1:14" ht="15.75">
      <c r="A57" s="76"/>
      <c r="B57" s="92" t="s">
        <v>18</v>
      </c>
      <c r="C57" s="97"/>
      <c r="D57" s="93"/>
      <c r="E57" s="94"/>
      <c r="F57" s="95"/>
      <c r="G57" s="94"/>
      <c r="M57" s="31"/>
      <c r="N57" s="32"/>
    </row>
    <row r="58" spans="1:14" ht="15">
      <c r="A58" s="79"/>
      <c r="B58" s="80" t="s">
        <v>19</v>
      </c>
      <c r="C58" s="81">
        <f>N58:N111</f>
        <v>17</v>
      </c>
      <c r="D58" s="82">
        <f>(B14*C58)</f>
        <v>7055</v>
      </c>
      <c r="E58" s="83">
        <f>(D58)*5%</f>
        <v>352.75</v>
      </c>
      <c r="F58" s="82">
        <v>12.75</v>
      </c>
      <c r="G58" s="83">
        <f>F58*B14</f>
        <v>5291.25</v>
      </c>
      <c r="M58" s="31" t="s">
        <v>79</v>
      </c>
      <c r="N58" s="32">
        <v>17</v>
      </c>
    </row>
    <row r="59" spans="1:14" ht="15">
      <c r="A59" s="79"/>
      <c r="B59" s="80" t="s">
        <v>24</v>
      </c>
      <c r="C59" s="81">
        <f>N59:N112</f>
        <v>10.2</v>
      </c>
      <c r="D59" s="82">
        <f>(B14*C59)</f>
        <v>4233</v>
      </c>
      <c r="E59" s="83">
        <f>(D59)*5%</f>
        <v>211.65</v>
      </c>
      <c r="F59" s="82">
        <v>7.65</v>
      </c>
      <c r="G59" s="83">
        <f>F59*B14</f>
        <v>3174.75</v>
      </c>
      <c r="M59" s="31" t="s">
        <v>80</v>
      </c>
      <c r="N59" s="32">
        <v>10.2</v>
      </c>
    </row>
    <row r="60" spans="1:14" ht="15">
      <c r="A60" s="79"/>
      <c r="B60" s="80" t="s">
        <v>27</v>
      </c>
      <c r="C60" s="81">
        <f>N60:N113</f>
        <v>8.5</v>
      </c>
      <c r="D60" s="82">
        <f>(B14*C60)</f>
        <v>3527.5</v>
      </c>
      <c r="E60" s="83">
        <f>(D60)*5%</f>
        <v>176.375</v>
      </c>
      <c r="F60" s="82">
        <v>6.38</v>
      </c>
      <c r="G60" s="83">
        <f>F60*B14</f>
        <v>2647.7</v>
      </c>
      <c r="M60" s="31" t="s">
        <v>81</v>
      </c>
      <c r="N60" s="32">
        <v>8.5</v>
      </c>
    </row>
    <row r="61" spans="1:14" ht="15">
      <c r="A61" s="79"/>
      <c r="B61" s="80" t="s">
        <v>31</v>
      </c>
      <c r="C61" s="81">
        <f>N61:N114</f>
        <v>4</v>
      </c>
      <c r="D61" s="82">
        <f>(B14*C61)</f>
        <v>1660</v>
      </c>
      <c r="E61" s="83">
        <f>(D61)*5%</f>
        <v>83</v>
      </c>
      <c r="F61" s="82">
        <v>3</v>
      </c>
      <c r="G61" s="83">
        <f>F61*B14</f>
        <v>1245</v>
      </c>
      <c r="M61" s="31" t="s">
        <v>82</v>
      </c>
      <c r="N61" s="32">
        <v>4</v>
      </c>
    </row>
    <row r="62" spans="1:14" ht="15.75">
      <c r="A62" s="84" t="s">
        <v>84</v>
      </c>
      <c r="B62" s="86" t="s">
        <v>55</v>
      </c>
      <c r="C62" s="81"/>
      <c r="D62" s="80"/>
      <c r="E62" s="83"/>
      <c r="F62" s="82"/>
      <c r="G62" s="83"/>
      <c r="M62" s="31"/>
      <c r="N62" s="32"/>
    </row>
    <row r="63" spans="1:14" ht="15.75">
      <c r="A63" s="84" t="s">
        <v>83</v>
      </c>
      <c r="B63" s="80" t="s">
        <v>19</v>
      </c>
      <c r="C63" s="81">
        <f>N63:N116</f>
        <v>14.45</v>
      </c>
      <c r="D63" s="82">
        <f>(B14*C63)</f>
        <v>5996.75</v>
      </c>
      <c r="E63" s="83">
        <f>(D63)*5%</f>
        <v>299.83750000000003</v>
      </c>
      <c r="F63" s="82">
        <v>10.84</v>
      </c>
      <c r="G63" s="83">
        <f>F63*B14</f>
        <v>4498.6</v>
      </c>
      <c r="M63" s="31" t="s">
        <v>85</v>
      </c>
      <c r="N63" s="32">
        <v>14.45</v>
      </c>
    </row>
    <row r="64" spans="1:14" ht="15">
      <c r="A64" s="79"/>
      <c r="B64" s="80" t="s">
        <v>24</v>
      </c>
      <c r="C64" s="81">
        <f>N64:N117</f>
        <v>9.35</v>
      </c>
      <c r="D64" s="82">
        <f>(B14*C64)</f>
        <v>3880.25</v>
      </c>
      <c r="E64" s="83">
        <f>(D64)*5%</f>
        <v>194.01250000000002</v>
      </c>
      <c r="F64" s="82">
        <v>7.01</v>
      </c>
      <c r="G64" s="83">
        <f>F64*B14</f>
        <v>2909.15</v>
      </c>
      <c r="M64" s="31" t="s">
        <v>86</v>
      </c>
      <c r="N64" s="32">
        <v>9.35</v>
      </c>
    </row>
    <row r="65" spans="1:14" ht="15">
      <c r="A65" s="79"/>
      <c r="B65" s="80" t="s">
        <v>27</v>
      </c>
      <c r="C65" s="81">
        <f>N65:N118</f>
        <v>7.65</v>
      </c>
      <c r="D65" s="82">
        <f>(B14*C65)</f>
        <v>3174.75</v>
      </c>
      <c r="E65" s="83">
        <f>(D65)*5%</f>
        <v>158.7375</v>
      </c>
      <c r="F65" s="82">
        <v>5.74</v>
      </c>
      <c r="G65" s="83">
        <f>F65*B14</f>
        <v>2382.1</v>
      </c>
      <c r="M65" s="31" t="s">
        <v>87</v>
      </c>
      <c r="N65" s="32">
        <v>7.65</v>
      </c>
    </row>
    <row r="66" spans="1:14" ht="15">
      <c r="A66" s="79"/>
      <c r="B66" s="80" t="s">
        <v>31</v>
      </c>
      <c r="C66" s="81">
        <f>N66:N119</f>
        <v>3.5</v>
      </c>
      <c r="D66" s="82">
        <f>(B14*C66)</f>
        <v>1452.5</v>
      </c>
      <c r="E66" s="83">
        <f>(D66)*5%</f>
        <v>72.625</v>
      </c>
      <c r="F66" s="82">
        <v>2.63</v>
      </c>
      <c r="G66" s="83">
        <f>F66*B14</f>
        <v>1091.45</v>
      </c>
      <c r="M66" s="31" t="s">
        <v>88</v>
      </c>
      <c r="N66" s="32">
        <v>3.5</v>
      </c>
    </row>
    <row r="67" spans="1:14" ht="15.75">
      <c r="A67" s="79"/>
      <c r="B67" s="86" t="s">
        <v>34</v>
      </c>
      <c r="C67" s="81"/>
      <c r="D67" s="80"/>
      <c r="E67" s="83"/>
      <c r="F67" s="82"/>
      <c r="G67" s="83"/>
      <c r="M67" s="31"/>
      <c r="N67" s="32"/>
    </row>
    <row r="68" spans="1:14" ht="15">
      <c r="A68" s="79"/>
      <c r="B68" s="80" t="s">
        <v>19</v>
      </c>
      <c r="C68" s="81">
        <f>N68:N121</f>
        <v>13.6</v>
      </c>
      <c r="D68" s="82">
        <f>(B14*C68)</f>
        <v>5644</v>
      </c>
      <c r="E68" s="83">
        <f>(D68)*5%</f>
        <v>282.2</v>
      </c>
      <c r="F68" s="82">
        <v>10.2</v>
      </c>
      <c r="G68" s="83">
        <f>F68*B14</f>
        <v>4233</v>
      </c>
      <c r="M68" s="31" t="s">
        <v>89</v>
      </c>
      <c r="N68" s="32">
        <v>13.6</v>
      </c>
    </row>
    <row r="69" spans="1:14" ht="15">
      <c r="A69" s="79"/>
      <c r="B69" s="80" t="s">
        <v>24</v>
      </c>
      <c r="C69" s="81">
        <f>N69:N122</f>
        <v>8.5</v>
      </c>
      <c r="D69" s="82">
        <f>(B14*C69)</f>
        <v>3527.5</v>
      </c>
      <c r="E69" s="83">
        <f>(D69)*5%</f>
        <v>176.375</v>
      </c>
      <c r="F69" s="82">
        <v>6.38</v>
      </c>
      <c r="G69" s="83">
        <f>F69*B14</f>
        <v>2647.7</v>
      </c>
      <c r="M69" s="31" t="s">
        <v>90</v>
      </c>
      <c r="N69" s="32">
        <v>8.5</v>
      </c>
    </row>
    <row r="70" spans="1:14" ht="15">
      <c r="A70" s="79"/>
      <c r="B70" s="80" t="s">
        <v>27</v>
      </c>
      <c r="C70" s="81">
        <f>N70:N123</f>
        <v>6.8</v>
      </c>
      <c r="D70" s="82">
        <f>(B14*C70)</f>
        <v>2822</v>
      </c>
      <c r="E70" s="83">
        <f>(D70)*5%</f>
        <v>141.1</v>
      </c>
      <c r="F70" s="82">
        <v>5.1</v>
      </c>
      <c r="G70" s="83">
        <f>F70*B14</f>
        <v>2116.5</v>
      </c>
      <c r="M70" s="31" t="s">
        <v>91</v>
      </c>
      <c r="N70" s="32">
        <v>6.8</v>
      </c>
    </row>
    <row r="71" spans="1:14" ht="15">
      <c r="A71" s="87"/>
      <c r="B71" s="88" t="s">
        <v>31</v>
      </c>
      <c r="C71" s="89">
        <f>N71:N124</f>
        <v>3</v>
      </c>
      <c r="D71" s="90">
        <f>(B14*C71)</f>
        <v>1245</v>
      </c>
      <c r="E71" s="91">
        <f>(D71)*5%</f>
        <v>62.25</v>
      </c>
      <c r="F71" s="90">
        <v>2.25</v>
      </c>
      <c r="G71" s="91">
        <f>F71*B14</f>
        <v>933.75</v>
      </c>
      <c r="M71" s="31" t="s">
        <v>92</v>
      </c>
      <c r="N71" s="32">
        <v>3</v>
      </c>
    </row>
  </sheetData>
  <mergeCells count="7">
    <mergeCell ref="A9:C9"/>
    <mergeCell ref="A10:C10"/>
    <mergeCell ref="A12:G12"/>
    <mergeCell ref="A4:G4"/>
    <mergeCell ref="A5:G5"/>
    <mergeCell ref="A6:G6"/>
    <mergeCell ref="A8:C8"/>
  </mergeCells>
  <printOptions horizontalCentered="1"/>
  <pageMargins left="0.7479166666666667" right="0.6298611111111111" top="0.5513888888888889" bottom="0.43333333333333335" header="0.5118055555555556" footer="0.5118055555555556"/>
  <pageSetup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